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3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michielnelissen/Documents/"/>
    </mc:Choice>
  </mc:AlternateContent>
  <xr:revisionPtr revIDLastSave="0" documentId="8_{E5C7D2A1-F8B4-AB4D-B0E2-21449F6F41E1}" xr6:coauthVersionLast="45" xr6:coauthVersionMax="45" xr10:uidLastSave="{00000000-0000-0000-0000-000000000000}"/>
  <workbookProtection workbookPassword="8F87" lockStructure="1"/>
  <bookViews>
    <workbookView xWindow="0" yWindow="460" windowWidth="30240" windowHeight="16540" xr2:uid="{00000000-000D-0000-FFFF-FFFF00000000}"/>
  </bookViews>
  <sheets>
    <sheet name="PVCV" sheetId="2" r:id="rId1"/>
    <sheet name="Drukwerk" sheetId="8" r:id="rId2"/>
  </sheets>
  <externalReferences>
    <externalReference r:id="rId3"/>
  </externalReferences>
  <definedNames>
    <definedName name="ColorDescription">OFFSET('[1]name list'!$O$2,0,0,COUNTA('[1]name list'!$O$1:$O$65536),1)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W106" i="2" l="1"/>
  <c r="BA106" i="2" s="1"/>
  <c r="AW108" i="2" s="1"/>
  <c r="C92" i="2" l="1"/>
  <c r="AW135" i="2" l="1"/>
  <c r="BA135" i="2" s="1"/>
  <c r="AW137" i="2" s="1"/>
  <c r="AI135" i="2"/>
  <c r="AM135" i="2" s="1"/>
  <c r="AI137" i="2" s="1"/>
  <c r="V135" i="2"/>
  <c r="C135" i="2"/>
  <c r="B135" i="2"/>
  <c r="E132" i="2"/>
  <c r="E134" i="2" s="1"/>
  <c r="AI128" i="2"/>
  <c r="AM128" i="2" s="1"/>
  <c r="AI130" i="2" s="1"/>
  <c r="V130" i="2"/>
  <c r="V128" i="2"/>
  <c r="Z128" i="2" s="1"/>
  <c r="C128" i="2"/>
  <c r="B128" i="2"/>
  <c r="E125" i="2"/>
  <c r="E128" i="2" s="1"/>
  <c r="AW123" i="2"/>
  <c r="AW121" i="2"/>
  <c r="BA121" i="2" s="1"/>
  <c r="AI123" i="2"/>
  <c r="AI121" i="2"/>
  <c r="AM121" i="2" s="1"/>
  <c r="V121" i="2"/>
  <c r="Z121" i="2" s="1"/>
  <c r="V123" i="2" s="1"/>
  <c r="C121" i="2"/>
  <c r="B121" i="2"/>
  <c r="E118" i="2"/>
  <c r="E120" i="2" s="1"/>
  <c r="V137" i="2" l="1"/>
  <c r="Z135" i="2"/>
  <c r="E127" i="2"/>
  <c r="L125" i="2"/>
  <c r="L128" i="2" s="1"/>
  <c r="E135" i="2"/>
  <c r="L127" i="2"/>
  <c r="E121" i="2"/>
  <c r="L118" i="2"/>
  <c r="F20" i="8"/>
  <c r="R20" i="8"/>
  <c r="V19" i="8"/>
  <c r="V20" i="8" s="1"/>
  <c r="U19" i="8"/>
  <c r="T19" i="8"/>
  <c r="T20" i="8" s="1"/>
  <c r="S19" i="8"/>
  <c r="R19" i="8"/>
  <c r="Q19" i="8"/>
  <c r="P19" i="8"/>
  <c r="P20" i="8" s="1"/>
  <c r="O19" i="8"/>
  <c r="N19" i="8"/>
  <c r="N20" i="8" s="1"/>
  <c r="M19" i="8"/>
  <c r="L19" i="8"/>
  <c r="L20" i="8" s="1"/>
  <c r="K19" i="8"/>
  <c r="J19" i="8"/>
  <c r="J20" i="8" s="1"/>
  <c r="I19" i="8"/>
  <c r="H19" i="8"/>
  <c r="H20" i="8" s="1"/>
  <c r="G19" i="8"/>
  <c r="F19" i="8"/>
  <c r="E19" i="8"/>
  <c r="L121" i="2" l="1"/>
  <c r="L120" i="2"/>
  <c r="A20" i="8"/>
  <c r="B86" i="2"/>
  <c r="AW76" i="2"/>
  <c r="AW74" i="2"/>
  <c r="BA74" i="2" s="1"/>
  <c r="AI74" i="2"/>
  <c r="AM74" i="2" s="1"/>
  <c r="AI76" i="2" s="1"/>
  <c r="V74" i="2"/>
  <c r="BW32" i="2"/>
  <c r="CA32" i="2" s="1"/>
  <c r="BW34" i="2" s="1"/>
  <c r="BK32" i="2"/>
  <c r="BO32" i="2" s="1"/>
  <c r="BK34" i="2" s="1"/>
  <c r="BW20" i="2"/>
  <c r="CA20" i="2" s="1"/>
  <c r="BW22" i="2" s="1"/>
  <c r="BK20" i="2"/>
  <c r="BO20" i="2" s="1"/>
  <c r="BK22" i="2" s="1"/>
  <c r="AI113" i="2"/>
  <c r="AM113" i="2" s="1"/>
  <c r="AI115" i="2" s="1"/>
  <c r="V113" i="2"/>
  <c r="Z113" i="2" s="1"/>
  <c r="V115" i="2" s="1"/>
  <c r="AI106" i="2"/>
  <c r="AM106" i="2" s="1"/>
  <c r="AI108" i="2" s="1"/>
  <c r="V106" i="2"/>
  <c r="Z106" i="2" s="1"/>
  <c r="V108" i="2" s="1"/>
  <c r="AI100" i="2"/>
  <c r="AM100" i="2" s="1"/>
  <c r="AI102" i="2" s="1"/>
  <c r="V100" i="2"/>
  <c r="Z100" i="2" s="1"/>
  <c r="V102" i="2" s="1"/>
  <c r="V92" i="2"/>
  <c r="Z92" i="2" s="1"/>
  <c r="V94" i="2" s="1"/>
  <c r="AI92" i="2"/>
  <c r="AM92" i="2" s="1"/>
  <c r="AI94" i="2" s="1"/>
  <c r="AW86" i="2"/>
  <c r="BA86" i="2" s="1"/>
  <c r="AW88" i="2" s="1"/>
  <c r="AI86" i="2"/>
  <c r="AM86" i="2" s="1"/>
  <c r="AI88" i="2" s="1"/>
  <c r="V86" i="2"/>
  <c r="BA80" i="2"/>
  <c r="AW82" i="2" s="1"/>
  <c r="AI80" i="2"/>
  <c r="AM80" i="2" s="1"/>
  <c r="AI82" i="2" s="1"/>
  <c r="V80" i="2"/>
  <c r="AW68" i="2"/>
  <c r="BA68" i="2" s="1"/>
  <c r="AW70" i="2" s="1"/>
  <c r="AI68" i="2"/>
  <c r="AM68" i="2" s="1"/>
  <c r="AI70" i="2" s="1"/>
  <c r="V68" i="2"/>
  <c r="AW62" i="2"/>
  <c r="BA62" i="2" s="1"/>
  <c r="AW64" i="2" s="1"/>
  <c r="AI62" i="2"/>
  <c r="AM62" i="2" s="1"/>
  <c r="AI64" i="2" s="1"/>
  <c r="V62" i="2"/>
  <c r="Z62" i="2" s="1"/>
  <c r="V64" i="2" s="1"/>
  <c r="AW56" i="2"/>
  <c r="BA56" i="2" s="1"/>
  <c r="AW58" i="2" s="1"/>
  <c r="AI56" i="2"/>
  <c r="AM56" i="2" s="1"/>
  <c r="AI58" i="2" s="1"/>
  <c r="V56" i="2"/>
  <c r="AI44" i="2"/>
  <c r="AM44" i="2" s="1"/>
  <c r="AI46" i="2" s="1"/>
  <c r="V44" i="2"/>
  <c r="Z44" i="2" s="1"/>
  <c r="V46" i="2" s="1"/>
  <c r="AI38" i="2"/>
  <c r="AM38" i="2" s="1"/>
  <c r="AI40" i="2" s="1"/>
  <c r="V38" i="2"/>
  <c r="Z38" i="2" s="1"/>
  <c r="V40" i="2" s="1"/>
  <c r="AW32" i="2"/>
  <c r="BA32" i="2" s="1"/>
  <c r="AW34" i="2" s="1"/>
  <c r="AI32" i="2"/>
  <c r="AM32" i="2" s="1"/>
  <c r="AI34" i="2" s="1"/>
  <c r="V32" i="2"/>
  <c r="AI26" i="2"/>
  <c r="AM26" i="2" s="1"/>
  <c r="AI28" i="2" s="1"/>
  <c r="V26" i="2"/>
  <c r="Z26" i="2" s="1"/>
  <c r="V28" i="2" s="1"/>
  <c r="AW20" i="2"/>
  <c r="BA20" i="2" s="1"/>
  <c r="AW22" i="2" s="1"/>
  <c r="AI20" i="2"/>
  <c r="AM20" i="2" s="1"/>
  <c r="AI22" i="2" s="1"/>
  <c r="V20" i="2"/>
  <c r="AI14" i="2"/>
  <c r="AM14" i="2" s="1"/>
  <c r="AI16" i="2" s="1"/>
  <c r="V14" i="2"/>
  <c r="Z14" i="2" s="1"/>
  <c r="V16" i="2" s="1"/>
  <c r="AW8" i="2"/>
  <c r="BA8" i="2" s="1"/>
  <c r="AW10" i="2" s="1"/>
  <c r="AI8" i="2"/>
  <c r="AM8" i="2" s="1"/>
  <c r="AI10" i="2" s="1"/>
  <c r="V8" i="2"/>
  <c r="C113" i="2"/>
  <c r="B113" i="2"/>
  <c r="E110" i="2"/>
  <c r="E112" i="2" s="1"/>
  <c r="C106" i="2"/>
  <c r="B106" i="2"/>
  <c r="E103" i="2"/>
  <c r="E106" i="2" s="1"/>
  <c r="C100" i="2"/>
  <c r="B100" i="2"/>
  <c r="E97" i="2"/>
  <c r="L97" i="2" s="1"/>
  <c r="B92" i="2"/>
  <c r="C86" i="2"/>
  <c r="B80" i="2"/>
  <c r="B74" i="2"/>
  <c r="B68" i="2"/>
  <c r="B62" i="2"/>
  <c r="B56" i="2"/>
  <c r="B50" i="2"/>
  <c r="B44" i="2"/>
  <c r="B38" i="2"/>
  <c r="B32" i="2"/>
  <c r="B26" i="2"/>
  <c r="B20" i="2"/>
  <c r="B14" i="2"/>
  <c r="C8" i="2"/>
  <c r="B8" i="2"/>
  <c r="AF3" i="2" l="1"/>
  <c r="V88" i="2"/>
  <c r="Z86" i="2"/>
  <c r="V82" i="2"/>
  <c r="Z80" i="2"/>
  <c r="V76" i="2"/>
  <c r="Z74" i="2"/>
  <c r="V70" i="2"/>
  <c r="Z68" i="2"/>
  <c r="Z56" i="2"/>
  <c r="V58" i="2" s="1"/>
  <c r="V34" i="2"/>
  <c r="Z32" i="2"/>
  <c r="V22" i="2"/>
  <c r="Z20" i="2"/>
  <c r="Z8" i="2"/>
  <c r="V10" i="2" s="1"/>
  <c r="AF2" i="2"/>
  <c r="C80" i="2"/>
  <c r="E100" i="2"/>
  <c r="E99" i="2"/>
  <c r="E113" i="2"/>
  <c r="L100" i="2"/>
  <c r="L99" i="2"/>
  <c r="L103" i="2"/>
  <c r="L106" i="2" l="1"/>
  <c r="E83" i="2" l="1"/>
  <c r="E86" i="2" l="1"/>
  <c r="E85" i="2"/>
  <c r="L83" i="2"/>
  <c r="E89" i="2"/>
  <c r="I81" i="2"/>
  <c r="J81" i="2"/>
  <c r="E11" i="2"/>
  <c r="E17" i="2"/>
  <c r="E47" i="2"/>
  <c r="E41" i="2"/>
  <c r="E23" i="2"/>
  <c r="E65" i="2"/>
  <c r="E59" i="2"/>
  <c r="E35" i="2"/>
  <c r="E71" i="2"/>
  <c r="E77" i="2"/>
  <c r="E5" i="2"/>
  <c r="E53" i="2"/>
  <c r="E29" i="2"/>
  <c r="E92" i="2" l="1"/>
  <c r="E91" i="2"/>
  <c r="L89" i="2"/>
  <c r="L86" i="2"/>
  <c r="L85" i="2"/>
  <c r="C68" i="2"/>
  <c r="C74" i="2"/>
  <c r="C44" i="2"/>
  <c r="C62" i="2"/>
  <c r="C56" i="2"/>
  <c r="C50" i="2"/>
  <c r="C32" i="2"/>
  <c r="C38" i="2"/>
  <c r="C26" i="2"/>
  <c r="C20" i="2"/>
  <c r="C14" i="2"/>
  <c r="E44" i="2"/>
  <c r="E43" i="2"/>
  <c r="L41" i="2"/>
  <c r="L53" i="2"/>
  <c r="E55" i="2"/>
  <c r="E56" i="2"/>
  <c r="E79" i="2"/>
  <c r="L77" i="2"/>
  <c r="E80" i="2"/>
  <c r="L59" i="2"/>
  <c r="E62" i="2"/>
  <c r="E61" i="2"/>
  <c r="E32" i="2"/>
  <c r="L29" i="2"/>
  <c r="E31" i="2"/>
  <c r="L5" i="2"/>
  <c r="E8" i="2"/>
  <c r="E7" i="2"/>
  <c r="E26" i="2"/>
  <c r="E25" i="2"/>
  <c r="L23" i="2"/>
  <c r="E19" i="2"/>
  <c r="E20" i="2"/>
  <c r="L17" i="2"/>
  <c r="E14" i="2"/>
  <c r="E13" i="2"/>
  <c r="L11" i="2"/>
  <c r="E73" i="2"/>
  <c r="E74" i="2"/>
  <c r="L71" i="2"/>
  <c r="E38" i="2"/>
  <c r="E37" i="2"/>
  <c r="L35" i="2"/>
  <c r="L65" i="2"/>
  <c r="E68" i="2"/>
  <c r="E67" i="2"/>
  <c r="E49" i="2"/>
  <c r="L47" i="2"/>
  <c r="E50" i="2"/>
  <c r="L92" i="2" l="1"/>
  <c r="L91" i="2"/>
  <c r="L67" i="2"/>
  <c r="L68" i="2"/>
  <c r="L50" i="2"/>
  <c r="L49" i="2"/>
  <c r="L26" i="2"/>
  <c r="L25" i="2"/>
  <c r="L8" i="2"/>
  <c r="L7" i="2"/>
  <c r="L19" i="2"/>
  <c r="L20" i="2"/>
  <c r="L32" i="2"/>
  <c r="L31" i="2"/>
  <c r="L80" i="2"/>
  <c r="L79" i="2"/>
  <c r="L56" i="2"/>
  <c r="L55" i="2"/>
  <c r="L44" i="2"/>
  <c r="L43" i="2"/>
  <c r="L73" i="2"/>
  <c r="L74" i="2"/>
  <c r="L38" i="2"/>
  <c r="L37" i="2"/>
  <c r="L13" i="2"/>
  <c r="L14" i="2"/>
  <c r="L62" i="2"/>
  <c r="L61" i="2"/>
</calcChain>
</file>

<file path=xl/sharedStrings.xml><?xml version="1.0" encoding="utf-8"?>
<sst xmlns="http://schemas.openxmlformats.org/spreadsheetml/2006/main" count="440" uniqueCount="115">
  <si>
    <t>S</t>
  </si>
  <si>
    <t>M</t>
  </si>
  <si>
    <t>L</t>
  </si>
  <si>
    <t>XL</t>
  </si>
  <si>
    <t>prijs</t>
  </si>
  <si>
    <t>model</t>
  </si>
  <si>
    <t>AANTAL</t>
  </si>
  <si>
    <t>NETTO INKOOP:</t>
  </si>
  <si>
    <t>TOTAAL STUKS:</t>
  </si>
  <si>
    <t xml:space="preserve"> </t>
  </si>
  <si>
    <t>2XL</t>
  </si>
  <si>
    <t>3XL</t>
  </si>
  <si>
    <t>junior</t>
  </si>
  <si>
    <t>senior</t>
  </si>
  <si>
    <t xml:space="preserve">Performance half zip top incl PVCV logo. </t>
  </si>
  <si>
    <t>27-30</t>
  </si>
  <si>
    <t>37-40</t>
  </si>
  <si>
    <t>41-46</t>
  </si>
  <si>
    <t>Goalkeeper short met padding</t>
  </si>
  <si>
    <t>Counter shirt inclusief logo</t>
  </si>
  <si>
    <t>Competitor short inclusief logo</t>
  </si>
  <si>
    <t>Rain Jacket inclusief logo</t>
  </si>
  <si>
    <t>JR</t>
  </si>
  <si>
    <t>SR</t>
  </si>
  <si>
    <t>XXL</t>
  </si>
  <si>
    <t>Softshell jack inclusief logo</t>
  </si>
  <si>
    <t>Parka long inclusief logo</t>
  </si>
  <si>
    <t>Polo inclusief logo</t>
  </si>
  <si>
    <t>onesize</t>
  </si>
  <si>
    <t>Backpack inclusief PVCV logo</t>
  </si>
  <si>
    <t>Sportsbag JR en SR inclusief PVCV logo</t>
  </si>
  <si>
    <t>Bermuda inclusief PVCV logo</t>
  </si>
  <si>
    <t>Off pitch pant inclusief PVCV logo</t>
  </si>
  <si>
    <t>Goalkeeper pants long met padding inclusief logo</t>
  </si>
  <si>
    <t>Hatrick longsleeve shirt inclusief PVCV logo</t>
  </si>
  <si>
    <t>Sponsorlogo</t>
  </si>
  <si>
    <t>nummers klein</t>
  </si>
  <si>
    <t>Initialen</t>
  </si>
  <si>
    <t>rugnummer</t>
  </si>
  <si>
    <t xml:space="preserve">Naam groot </t>
  </si>
  <si>
    <t>TEAM:</t>
  </si>
  <si>
    <t>Nummer</t>
  </si>
  <si>
    <t>Indien er afwijkende maten per product worden betseld hier graag opgeven</t>
  </si>
  <si>
    <t>Performance pants inclusief PVCV logo</t>
  </si>
  <si>
    <t xml:space="preserve">Short Parka </t>
  </si>
  <si>
    <t>32-26</t>
  </si>
  <si>
    <t>Training sock / goalkeepersock</t>
  </si>
  <si>
    <t>DIV</t>
  </si>
  <si>
    <t>PVCV</t>
  </si>
  <si>
    <t>Voornaam</t>
  </si>
  <si>
    <t>Achternaam</t>
  </si>
  <si>
    <t>Daniël</t>
  </si>
  <si>
    <t>van Dam</t>
  </si>
  <si>
    <t>Joran</t>
  </si>
  <si>
    <t>Lecomte</t>
  </si>
  <si>
    <t>Daan</t>
  </si>
  <si>
    <t>Lindenkamp</t>
  </si>
  <si>
    <t>Thom</t>
  </si>
  <si>
    <t>Meijers</t>
  </si>
  <si>
    <t>Julius</t>
  </si>
  <si>
    <t>Pot</t>
  </si>
  <si>
    <t>Ties</t>
  </si>
  <si>
    <t>Leune</t>
  </si>
  <si>
    <t>Quinn</t>
  </si>
  <si>
    <t>Kappetein</t>
  </si>
  <si>
    <t>Thomas</t>
  </si>
  <si>
    <t>van Wiggen</t>
  </si>
  <si>
    <t>Marijn</t>
  </si>
  <si>
    <t>van der Ven</t>
  </si>
  <si>
    <t>Amin</t>
  </si>
  <si>
    <t>Gijs</t>
  </si>
  <si>
    <t>van Otten</t>
  </si>
  <si>
    <t>Timo</t>
  </si>
  <si>
    <t>Los</t>
  </si>
  <si>
    <t>Niccolò</t>
  </si>
  <si>
    <t>van Heeteren</t>
  </si>
  <si>
    <t>Jesper</t>
  </si>
  <si>
    <t>Kemp</t>
  </si>
  <si>
    <t>Jilles</t>
  </si>
  <si>
    <t>Koldijk</t>
  </si>
  <si>
    <t xml:space="preserve">Jasper </t>
  </si>
  <si>
    <t>van den Brink</t>
  </si>
  <si>
    <t>DvD</t>
  </si>
  <si>
    <t>JL</t>
  </si>
  <si>
    <t>DL</t>
  </si>
  <si>
    <t>TM</t>
  </si>
  <si>
    <t>JP</t>
  </si>
  <si>
    <t>TLe</t>
  </si>
  <si>
    <t>QK</t>
  </si>
  <si>
    <t>TvW</t>
  </si>
  <si>
    <t>MvdV</t>
  </si>
  <si>
    <t>AZ</t>
  </si>
  <si>
    <t>GvO</t>
  </si>
  <si>
    <t>TLo</t>
  </si>
  <si>
    <t>NvH</t>
  </si>
  <si>
    <t>JKe</t>
  </si>
  <si>
    <t>JKo</t>
  </si>
  <si>
    <t>JvdB</t>
  </si>
  <si>
    <t>Maat</t>
  </si>
  <si>
    <t>#</t>
  </si>
  <si>
    <t>Counter shirt (RS1014-302)</t>
  </si>
  <si>
    <t>Competitor short (RS2001-900)</t>
  </si>
  <si>
    <t>Solid sock (RS5001-900)</t>
  </si>
  <si>
    <t>Performance Half-zip Top (RS3004-971)</t>
  </si>
  <si>
    <t>Performance Training Pant (RS2510-900)</t>
  </si>
  <si>
    <t>Goalkeeper Short With Padding (RS2006-900)</t>
  </si>
  <si>
    <t>Goalkeeper Pants (RS2503-900)</t>
  </si>
  <si>
    <t>Hattrick long sleeve (RS1502-502)</t>
  </si>
  <si>
    <t>Solid sock (RS5001-502)</t>
  </si>
  <si>
    <t>Zaanani</t>
  </si>
  <si>
    <t>32-36</t>
  </si>
  <si>
    <t xml:space="preserve">TRAINERSKLEDING </t>
  </si>
  <si>
    <t>SPONSOR:</t>
  </si>
  <si>
    <t>Aantal sponserlogo's</t>
  </si>
  <si>
    <t>Off pitch jack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</si>
</sst>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 &quot;€&quot;\ * #,##0.00_ ;_ &quot;€&quot;\ * \-#,##0.00_ ;_ &quot;€&quot;\ * &quot;-&quot;??_ ;_ @_ "/>
    <numFmt numFmtId="164" formatCode="&quot;€&quot;\ #,##0.00"/>
    <numFmt numFmtId="165" formatCode="&quot;€&quot;\ #,##0"/>
    <numFmt numFmtId="166" formatCode="[$-413]d/mmm;@"/>
  </numFmts>
  <fonts count="2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color rgb="FF000000"/>
      <name val="Tahoma"/>
      <family val="2"/>
    </font>
    <font>
      <sz val="2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u/>
      <sz val="10"/>
      <color theme="0"/>
      <name val="Arial"/>
      <family val="2"/>
    </font>
    <font>
      <sz val="8"/>
      <color theme="1"/>
      <name val="Arial"/>
      <family val="2"/>
    </font>
    <font>
      <b/>
      <sz val="7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1" fillId="0" borderId="0"/>
    <xf numFmtId="0" fontId="10" fillId="0" borderId="0" applyNumberFormat="0" applyFill="0" applyBorder="0" applyAlignment="0" applyProtection="0"/>
    <xf numFmtId="0" fontId="14" fillId="0" borderId="0">
      <alignment vertical="top"/>
    </xf>
    <xf numFmtId="0" fontId="13" fillId="0" borderId="0"/>
    <xf numFmtId="44" fontId="13" fillId="0" borderId="0" applyFon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0" fillId="0" borderId="0" xfId="0" applyNumberFormat="1"/>
    <xf numFmtId="1" fontId="4" fillId="0" borderId="2" xfId="0" applyNumberFormat="1" applyFont="1" applyBorder="1" applyAlignment="1">
      <alignment horizontal="center" vertical="center"/>
    </xf>
    <xf numFmtId="0" fontId="0" fillId="0" borderId="0" xfId="0" applyBorder="1"/>
    <xf numFmtId="1" fontId="1" fillId="0" borderId="5" xfId="0" applyNumberFormat="1" applyFont="1" applyBorder="1" applyAlignment="1">
      <alignment horizontal="center"/>
    </xf>
    <xf numFmtId="165" fontId="1" fillId="0" borderId="5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 vertical="center" shrinkToFit="1"/>
    </xf>
    <xf numFmtId="0" fontId="5" fillId="3" borderId="3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Border="1" applyAlignment="1">
      <alignment vertical="center" shrinkToFit="1"/>
    </xf>
    <xf numFmtId="0" fontId="0" fillId="0" borderId="0" xfId="0" applyAlignment="1">
      <alignment wrapText="1"/>
    </xf>
    <xf numFmtId="0" fontId="1" fillId="0" borderId="2" xfId="0" applyFont="1" applyBorder="1" applyAlignment="1">
      <alignment horizontal="center" vertical="center" wrapText="1" shrinkToFit="1"/>
    </xf>
    <xf numFmtId="0" fontId="0" fillId="0" borderId="0" xfId="0" applyBorder="1" applyAlignment="1">
      <alignment wrapText="1"/>
    </xf>
    <xf numFmtId="0" fontId="1" fillId="0" borderId="0" xfId="0" applyFont="1" applyAlignment="1">
      <alignment horizontal="center" vertical="center" wrapText="1"/>
    </xf>
    <xf numFmtId="1" fontId="0" fillId="0" borderId="0" xfId="0" applyNumberFormat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/>
    </xf>
    <xf numFmtId="0" fontId="1" fillId="0" borderId="2" xfId="0" applyFont="1" applyBorder="1"/>
    <xf numFmtId="0" fontId="3" fillId="0" borderId="0" xfId="0" applyFont="1" applyBorder="1" applyAlignment="1">
      <alignment horizontal="center" vertical="center"/>
    </xf>
    <xf numFmtId="1" fontId="0" fillId="0" borderId="0" xfId="0" applyNumberFormat="1" applyBorder="1"/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44" fontId="0" fillId="0" borderId="4" xfId="5" applyFont="1" applyBorder="1"/>
    <xf numFmtId="44" fontId="0" fillId="0" borderId="0" xfId="5" applyFont="1" applyBorder="1"/>
    <xf numFmtId="0" fontId="3" fillId="0" borderId="0" xfId="0" applyFont="1" applyBorder="1" applyAlignment="1">
      <alignment horizontal="left" vertical="center"/>
    </xf>
    <xf numFmtId="0" fontId="1" fillId="0" borderId="1" xfId="0" applyFont="1" applyBorder="1"/>
    <xf numFmtId="0" fontId="0" fillId="0" borderId="3" xfId="0" applyBorder="1"/>
    <xf numFmtId="0" fontId="0" fillId="0" borderId="6" xfId="0" applyBorder="1"/>
    <xf numFmtId="0" fontId="0" fillId="0" borderId="8" xfId="0" applyBorder="1"/>
    <xf numFmtId="0" fontId="0" fillId="0" borderId="7" xfId="0" applyBorder="1"/>
    <xf numFmtId="1" fontId="0" fillId="0" borderId="9" xfId="0" applyNumberFormat="1" applyBorder="1"/>
    <xf numFmtId="1" fontId="0" fillId="0" borderId="10" xfId="0" applyNumberFormat="1" applyBorder="1"/>
    <xf numFmtId="44" fontId="0" fillId="0" borderId="11" xfId="5" applyFont="1" applyBorder="1"/>
    <xf numFmtId="44" fontId="1" fillId="0" borderId="5" xfId="5" applyFont="1" applyBorder="1"/>
    <xf numFmtId="44" fontId="0" fillId="0" borderId="10" xfId="5" applyFont="1" applyBorder="1"/>
    <xf numFmtId="0" fontId="1" fillId="0" borderId="6" xfId="0" applyFont="1" applyBorder="1"/>
    <xf numFmtId="44" fontId="0" fillId="0" borderId="7" xfId="5" applyFont="1" applyBorder="1"/>
    <xf numFmtId="0" fontId="1" fillId="0" borderId="2" xfId="0" applyFont="1" applyFill="1" applyBorder="1" applyAlignment="1">
      <alignment horizontal="center" vertical="center" wrapText="1" shrinkToFit="1"/>
    </xf>
    <xf numFmtId="0" fontId="0" fillId="0" borderId="0" xfId="0" applyFill="1"/>
    <xf numFmtId="0" fontId="0" fillId="0" borderId="0" xfId="0" applyFill="1" applyBorder="1"/>
    <xf numFmtId="0" fontId="7" fillId="0" borderId="0" xfId="0" applyFont="1" applyFill="1" applyBorder="1"/>
    <xf numFmtId="0" fontId="16" fillId="0" borderId="0" xfId="0" applyFont="1" applyAlignment="1">
      <alignment wrapText="1"/>
    </xf>
    <xf numFmtId="0" fontId="17" fillId="0" borderId="6" xfId="0" applyFont="1" applyFill="1" applyBorder="1"/>
    <xf numFmtId="0" fontId="18" fillId="0" borderId="12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2" xfId="0" applyFont="1" applyBorder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18" fillId="0" borderId="14" xfId="0" applyFont="1" applyBorder="1"/>
    <xf numFmtId="0" fontId="18" fillId="0" borderId="19" xfId="0" applyFont="1" applyBorder="1"/>
    <xf numFmtId="0" fontId="18" fillId="0" borderId="19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9" fillId="3" borderId="25" xfId="0" applyFont="1" applyFill="1" applyBorder="1" applyAlignment="1">
      <alignment horizontal="center" wrapText="1"/>
    </xf>
    <xf numFmtId="0" fontId="19" fillId="3" borderId="26" xfId="0" applyFont="1" applyFill="1" applyBorder="1" applyAlignment="1">
      <alignment horizontal="center" wrapText="1"/>
    </xf>
    <xf numFmtId="0" fontId="19" fillId="3" borderId="27" xfId="0" applyFont="1" applyFill="1" applyBorder="1" applyAlignment="1">
      <alignment horizontal="center" wrapText="1"/>
    </xf>
    <xf numFmtId="0" fontId="19" fillId="3" borderId="5" xfId="0" applyFont="1" applyFill="1" applyBorder="1" applyAlignment="1">
      <alignment horizontal="center" wrapText="1"/>
    </xf>
    <xf numFmtId="0" fontId="20" fillId="4" borderId="20" xfId="0" applyFont="1" applyFill="1" applyBorder="1"/>
    <xf numFmtId="164" fontId="0" fillId="0" borderId="0" xfId="0" applyNumberFormat="1" applyFill="1"/>
    <xf numFmtId="0" fontId="1" fillId="0" borderId="0" xfId="0" applyFont="1" applyAlignment="1">
      <alignment wrapText="1"/>
    </xf>
    <xf numFmtId="0" fontId="0" fillId="0" borderId="0" xfId="0" applyProtection="1">
      <protection locked="0" hidden="1"/>
    </xf>
    <xf numFmtId="0" fontId="0" fillId="0" borderId="0" xfId="0" applyAlignment="1" applyProtection="1">
      <alignment horizontal="center"/>
      <protection locked="0" hidden="1"/>
    </xf>
    <xf numFmtId="0" fontId="0" fillId="0" borderId="0" xfId="0" applyBorder="1" applyProtection="1">
      <protection locked="0" hidden="1"/>
    </xf>
    <xf numFmtId="0" fontId="3" fillId="0" borderId="0" xfId="0" applyFont="1" applyBorder="1" applyAlignment="1" applyProtection="1">
      <alignment horizontal="center" vertical="center"/>
      <protection locked="0" hidden="1"/>
    </xf>
    <xf numFmtId="1" fontId="0" fillId="0" borderId="0" xfId="0" applyNumberFormat="1" applyBorder="1" applyProtection="1">
      <protection locked="0" hidden="1"/>
    </xf>
    <xf numFmtId="0" fontId="0" fillId="0" borderId="0" xfId="0" applyBorder="1" applyAlignment="1" applyProtection="1">
      <alignment horizont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0" fontId="0" fillId="0" borderId="0" xfId="0" applyBorder="1" applyProtection="1"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4" xfId="0" applyBorder="1" applyProtection="1"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1" fontId="0" fillId="0" borderId="4" xfId="0" applyNumberFormat="1" applyBorder="1" applyProtection="1">
      <protection locked="0"/>
    </xf>
    <xf numFmtId="0" fontId="0" fillId="0" borderId="4" xfId="0" applyBorder="1" applyAlignment="1" applyProtection="1">
      <alignment horizont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1" fontId="4" fillId="0" borderId="2" xfId="0" applyNumberFormat="1" applyFont="1" applyBorder="1" applyAlignment="1" applyProtection="1">
      <alignment horizontal="center" vertical="center"/>
      <protection locked="0"/>
    </xf>
    <xf numFmtId="0" fontId="1" fillId="5" borderId="0" xfId="0" applyFont="1" applyFill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center" vertical="center"/>
    </xf>
    <xf numFmtId="1" fontId="1" fillId="5" borderId="0" xfId="0" applyNumberFormat="1" applyFont="1" applyFill="1" applyAlignment="1">
      <alignment horizontal="left"/>
    </xf>
    <xf numFmtId="1" fontId="1" fillId="5" borderId="0" xfId="0" applyNumberFormat="1" applyFont="1" applyFill="1" applyBorder="1" applyAlignment="1">
      <alignment horizontal="left"/>
    </xf>
    <xf numFmtId="1" fontId="0" fillId="5" borderId="0" xfId="0" applyNumberFormat="1" applyFill="1" applyBorder="1"/>
    <xf numFmtId="0" fontId="0" fillId="0" borderId="8" xfId="0" applyBorder="1" applyProtection="1">
      <protection locked="0"/>
    </xf>
    <xf numFmtId="9" fontId="7" fillId="0" borderId="0" xfId="0" applyNumberFormat="1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12" fillId="0" borderId="2" xfId="0" applyFont="1" applyFill="1" applyBorder="1" applyAlignment="1" applyProtection="1">
      <alignment horizontal="center" vertical="center"/>
      <protection locked="0"/>
    </xf>
    <xf numFmtId="16" fontId="12" fillId="0" borderId="2" xfId="0" applyNumberFormat="1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1" fontId="9" fillId="0" borderId="1" xfId="0" applyNumberFormat="1" applyFont="1" applyBorder="1" applyAlignment="1">
      <alignment horizontal="center" vertical="center"/>
    </xf>
    <xf numFmtId="1" fontId="9" fillId="0" borderId="3" xfId="0" applyNumberFormat="1" applyFont="1" applyBorder="1" applyAlignment="1">
      <alignment horizontal="center" vertical="center"/>
    </xf>
    <xf numFmtId="1" fontId="9" fillId="0" borderId="4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164" fontId="9" fillId="0" borderId="3" xfId="0" applyNumberFormat="1" applyFont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2" fillId="3" borderId="1" xfId="0" applyFont="1" applyFill="1" applyBorder="1" applyAlignment="1">
      <alignment horizontal="center" shrinkToFit="1"/>
    </xf>
    <xf numFmtId="0" fontId="2" fillId="3" borderId="3" xfId="0" applyFont="1" applyFill="1" applyBorder="1" applyAlignment="1">
      <alignment horizontal="center" shrinkToFit="1"/>
    </xf>
    <xf numFmtId="0" fontId="2" fillId="3" borderId="4" xfId="0" applyFont="1" applyFill="1" applyBorder="1" applyAlignment="1">
      <alignment horizontal="center" shrinkToFit="1"/>
    </xf>
    <xf numFmtId="0" fontId="21" fillId="4" borderId="23" xfId="0" applyFont="1" applyFill="1" applyBorder="1" applyAlignment="1">
      <alignment horizontal="left" vertical="center"/>
    </xf>
    <xf numFmtId="0" fontId="21" fillId="4" borderId="24" xfId="0" applyFont="1" applyFill="1" applyBorder="1" applyAlignment="1">
      <alignment horizontal="left" vertical="center"/>
    </xf>
    <xf numFmtId="0" fontId="20" fillId="4" borderId="16" xfId="0" applyFont="1" applyFill="1" applyBorder="1" applyAlignment="1">
      <alignment horizontal="left"/>
    </xf>
    <xf numFmtId="0" fontId="20" fillId="4" borderId="17" xfId="0" applyFont="1" applyFill="1" applyBorder="1" applyAlignment="1">
      <alignment horizontal="left"/>
    </xf>
    <xf numFmtId="0" fontId="20" fillId="4" borderId="18" xfId="0" applyFont="1" applyFill="1" applyBorder="1" applyAlignment="1">
      <alignment horizontal="left"/>
    </xf>
  </cellXfs>
  <cellStyles count="6">
    <cellStyle name="          _x000d__x000a_386grabber=VGA.3GR_x000d__x000a_" xfId="2" xr:uid="{00000000-0005-0000-0000-000000000000}"/>
    <cellStyle name="Currency" xfId="5" builtinId="4"/>
    <cellStyle name="Normal" xfId="0" builtinId="0"/>
    <cellStyle name="Normal 2" xfId="4" xr:uid="{00000000-0005-0000-0000-000003000000}"/>
    <cellStyle name="Standaard 2" xfId="1" xr:uid="{00000000-0005-0000-0000-000004000000}"/>
    <cellStyle name="Standaard 3" xfId="3" xr:uid="{00000000-0005-0000-0000-000005000000}"/>
  </cellStyles>
  <dxfs count="87">
    <dxf>
      <font>
        <color theme="0"/>
      </font>
    </dxf>
    <dxf>
      <font>
        <color theme="0"/>
      </font>
    </dxf>
    <dxf>
      <fill>
        <patternFill>
          <bgColor theme="0" tint="-0.499984740745262"/>
        </patternFill>
      </fill>
    </dxf>
    <dxf>
      <font>
        <color theme="0"/>
      </font>
    </dxf>
    <dxf>
      <font>
        <color theme="0"/>
      </font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color theme="0"/>
      </font>
    </dxf>
    <dxf>
      <font>
        <color theme="0"/>
      </font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0.49998474074526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AA9" lockText="1" noThreeD="1"/>
</file>

<file path=xl/ctrlProps/ctrlProp10.xml><?xml version="1.0" encoding="utf-8"?>
<formControlPr xmlns="http://schemas.microsoft.com/office/spreadsheetml/2009/9/main" objectType="CheckBox" fmlaLink="$AA$15" lockText="1" noThreeD="1"/>
</file>

<file path=xl/ctrlProps/ctrlProp100.xml><?xml version="1.0" encoding="utf-8"?>
<formControlPr xmlns="http://schemas.microsoft.com/office/spreadsheetml/2009/9/main" objectType="CheckBox" fmlaLink="$AA$9" lockText="1" noThreeD="1"/>
</file>

<file path=xl/ctrlProps/ctrlProp101.xml><?xml version="1.0" encoding="utf-8"?>
<formControlPr xmlns="http://schemas.microsoft.com/office/spreadsheetml/2009/9/main" objectType="CheckBox" fmlaLink="$BB$81" lockText="1" noThreeD="1"/>
</file>

<file path=xl/ctrlProps/ctrlProp102.xml><?xml version="1.0" encoding="utf-8"?>
<formControlPr xmlns="http://schemas.microsoft.com/office/spreadsheetml/2009/9/main" objectType="CheckBox" fmlaLink="$AA$15" lockText="1" noThreeD="1"/>
</file>

<file path=xl/ctrlProps/ctrlProp103.xml><?xml version="1.0" encoding="utf-8"?>
<formControlPr xmlns="http://schemas.microsoft.com/office/spreadsheetml/2009/9/main" objectType="CheckBox" fmlaLink="$AA$87" lockText="1" noThreeD="1"/>
</file>

<file path=xl/ctrlProps/ctrlProp104.xml><?xml version="1.0" encoding="utf-8"?>
<formControlPr xmlns="http://schemas.microsoft.com/office/spreadsheetml/2009/9/main" objectType="CheckBox" fmlaLink="$AA$9" lockText="1" noThreeD="1"/>
</file>

<file path=xl/ctrlProps/ctrlProp105.xml><?xml version="1.0" encoding="utf-8"?>
<formControlPr xmlns="http://schemas.microsoft.com/office/spreadsheetml/2009/9/main" objectType="CheckBox" fmlaLink="$AA$9" lockText="1" noThreeD="1"/>
</file>

<file path=xl/ctrlProps/ctrlProp106.xml><?xml version="1.0" encoding="utf-8"?>
<formControlPr xmlns="http://schemas.microsoft.com/office/spreadsheetml/2009/9/main" objectType="CheckBox" fmlaLink="$AA$9" lockText="1" noThreeD="1"/>
</file>

<file path=xl/ctrlProps/ctrlProp107.xml><?xml version="1.0" encoding="utf-8"?>
<formControlPr xmlns="http://schemas.microsoft.com/office/spreadsheetml/2009/9/main" objectType="CheckBox" fmlaLink="$BB$9" lockText="1" noThreeD="1"/>
</file>

<file path=xl/ctrlProps/ctrlProp108.xml><?xml version="1.0" encoding="utf-8"?>
<formControlPr xmlns="http://schemas.microsoft.com/office/spreadsheetml/2009/9/main" objectType="CheckBox" fmlaLink="$AN$87" lockText="1" noThreeD="1"/>
</file>

<file path=xl/ctrlProps/ctrlProp109.xml><?xml version="1.0" encoding="utf-8"?>
<formControlPr xmlns="http://schemas.microsoft.com/office/spreadsheetml/2009/9/main" objectType="CheckBox" fmlaLink="$AA$9" lockText="1" noThreeD="1"/>
</file>

<file path=xl/ctrlProps/ctrlProp11.xml><?xml version="1.0" encoding="utf-8"?>
<formControlPr xmlns="http://schemas.microsoft.com/office/spreadsheetml/2009/9/main" objectType="CheckBox" fmlaLink="$AA$9" lockText="1" noThreeD="1"/>
</file>

<file path=xl/ctrlProps/ctrlProp110.xml><?xml version="1.0" encoding="utf-8"?>
<formControlPr xmlns="http://schemas.microsoft.com/office/spreadsheetml/2009/9/main" objectType="CheckBox" fmlaLink="$AA$9" lockText="1" noThreeD="1"/>
</file>

<file path=xl/ctrlProps/ctrlProp111.xml><?xml version="1.0" encoding="utf-8"?>
<formControlPr xmlns="http://schemas.microsoft.com/office/spreadsheetml/2009/9/main" objectType="CheckBox" fmlaLink="$AA$9" lockText="1" noThreeD="1"/>
</file>

<file path=xl/ctrlProps/ctrlProp112.xml><?xml version="1.0" encoding="utf-8"?>
<formControlPr xmlns="http://schemas.microsoft.com/office/spreadsheetml/2009/9/main" objectType="CheckBox" fmlaLink="$BB$87" lockText="1" noThreeD="1"/>
</file>

<file path=xl/ctrlProps/ctrlProp113.xml><?xml version="1.0" encoding="utf-8"?>
<formControlPr xmlns="http://schemas.microsoft.com/office/spreadsheetml/2009/9/main" objectType="CheckBox" fmlaLink="$AA$9" lockText="1" noThreeD="1"/>
</file>

<file path=xl/ctrlProps/ctrlProp114.xml><?xml version="1.0" encoding="utf-8"?>
<formControlPr xmlns="http://schemas.microsoft.com/office/spreadsheetml/2009/9/main" objectType="CheckBox" fmlaLink="$AA$9" lockText="1" noThreeD="1"/>
</file>

<file path=xl/ctrlProps/ctrlProp115.xml><?xml version="1.0" encoding="utf-8"?>
<formControlPr xmlns="http://schemas.microsoft.com/office/spreadsheetml/2009/9/main" objectType="CheckBox" fmlaLink="$AA$9" lockText="1" noThreeD="1"/>
</file>

<file path=xl/ctrlProps/ctrlProp116.xml><?xml version="1.0" encoding="utf-8"?>
<formControlPr xmlns="http://schemas.microsoft.com/office/spreadsheetml/2009/9/main" objectType="CheckBox" fmlaLink="$BB$9" lockText="1" noThreeD="1"/>
</file>

<file path=xl/ctrlProps/ctrlProp117.xml><?xml version="1.0" encoding="utf-8"?>
<formControlPr xmlns="http://schemas.microsoft.com/office/spreadsheetml/2009/9/main" objectType="CheckBox" fmlaLink="$AA$93" lockText="1" noThreeD="1"/>
</file>

<file path=xl/ctrlProps/ctrlProp118.xml><?xml version="1.0" encoding="utf-8"?>
<formControlPr xmlns="http://schemas.microsoft.com/office/spreadsheetml/2009/9/main" objectType="CheckBox" fmlaLink="$AA$9" lockText="1" noThreeD="1"/>
</file>

<file path=xl/ctrlProps/ctrlProp119.xml><?xml version="1.0" encoding="utf-8"?>
<formControlPr xmlns="http://schemas.microsoft.com/office/spreadsheetml/2009/9/main" objectType="CheckBox" fmlaLink="$AA$9" lockText="1" noThreeD="1"/>
</file>

<file path=xl/ctrlProps/ctrlProp12.xml><?xml version="1.0" encoding="utf-8"?>
<formControlPr xmlns="http://schemas.microsoft.com/office/spreadsheetml/2009/9/main" objectType="CheckBox" fmlaLink="$AA$9" lockText="1" noThreeD="1"/>
</file>

<file path=xl/ctrlProps/ctrlProp120.xml><?xml version="1.0" encoding="utf-8"?>
<formControlPr xmlns="http://schemas.microsoft.com/office/spreadsheetml/2009/9/main" objectType="CheckBox" fmlaLink="$AA$9" lockText="1" noThreeD="1"/>
</file>

<file path=xl/ctrlProps/ctrlProp121.xml><?xml version="1.0" encoding="utf-8"?>
<formControlPr xmlns="http://schemas.microsoft.com/office/spreadsheetml/2009/9/main" objectType="CheckBox" fmlaLink="$AN$93" lockText="1" noThreeD="1"/>
</file>

<file path=xl/ctrlProps/ctrlProp122.xml><?xml version="1.0" encoding="utf-8"?>
<formControlPr xmlns="http://schemas.microsoft.com/office/spreadsheetml/2009/9/main" objectType="CheckBox" fmlaLink="$AA$9" lockText="1" noThreeD="1"/>
</file>

<file path=xl/ctrlProps/ctrlProp123.xml><?xml version="1.0" encoding="utf-8"?>
<formControlPr xmlns="http://schemas.microsoft.com/office/spreadsheetml/2009/9/main" objectType="CheckBox" fmlaLink="$AA$9" lockText="1" noThreeD="1"/>
</file>

<file path=xl/ctrlProps/ctrlProp124.xml><?xml version="1.0" encoding="utf-8"?>
<formControlPr xmlns="http://schemas.microsoft.com/office/spreadsheetml/2009/9/main" objectType="CheckBox" fmlaLink="$AA$9" lockText="1" noThreeD="1"/>
</file>

<file path=xl/ctrlProps/ctrlProp125.xml><?xml version="1.0" encoding="utf-8"?>
<formControlPr xmlns="http://schemas.microsoft.com/office/spreadsheetml/2009/9/main" objectType="CheckBox" fmlaLink="$BB$9" lockText="1" noThreeD="1"/>
</file>

<file path=xl/ctrlProps/ctrlProp126.xml><?xml version="1.0" encoding="utf-8"?>
<formControlPr xmlns="http://schemas.microsoft.com/office/spreadsheetml/2009/9/main" objectType="CheckBox" fmlaLink="$AA$101" lockText="1" noThreeD="1"/>
</file>

<file path=xl/ctrlProps/ctrlProp127.xml><?xml version="1.0" encoding="utf-8"?>
<formControlPr xmlns="http://schemas.microsoft.com/office/spreadsheetml/2009/9/main" objectType="CheckBox" fmlaLink="$AA$9" lockText="1" noThreeD="1"/>
</file>

<file path=xl/ctrlProps/ctrlProp128.xml><?xml version="1.0" encoding="utf-8"?>
<formControlPr xmlns="http://schemas.microsoft.com/office/spreadsheetml/2009/9/main" objectType="CheckBox" fmlaLink="$AA$9" lockText="1" noThreeD="1"/>
</file>

<file path=xl/ctrlProps/ctrlProp129.xml><?xml version="1.0" encoding="utf-8"?>
<formControlPr xmlns="http://schemas.microsoft.com/office/spreadsheetml/2009/9/main" objectType="CheckBox" fmlaLink="$AA$9" lockText="1" noThreeD="1"/>
</file>

<file path=xl/ctrlProps/ctrlProp13.xml><?xml version="1.0" encoding="utf-8"?>
<formControlPr xmlns="http://schemas.microsoft.com/office/spreadsheetml/2009/9/main" objectType="CheckBox" fmlaLink="$AA$9" lockText="1" noThreeD="1"/>
</file>

<file path=xl/ctrlProps/ctrlProp130.xml><?xml version="1.0" encoding="utf-8"?>
<formControlPr xmlns="http://schemas.microsoft.com/office/spreadsheetml/2009/9/main" objectType="CheckBox" fmlaLink="$AN$101" lockText="1" noThreeD="1"/>
</file>

<file path=xl/ctrlProps/ctrlProp131.xml><?xml version="1.0" encoding="utf-8"?>
<formControlPr xmlns="http://schemas.microsoft.com/office/spreadsheetml/2009/9/main" objectType="CheckBox" fmlaLink="$AA$9" lockText="1" noThreeD="1"/>
</file>

<file path=xl/ctrlProps/ctrlProp132.xml><?xml version="1.0" encoding="utf-8"?>
<formControlPr xmlns="http://schemas.microsoft.com/office/spreadsheetml/2009/9/main" objectType="CheckBox" fmlaLink="$AA$9" lockText="1" noThreeD="1"/>
</file>

<file path=xl/ctrlProps/ctrlProp133.xml><?xml version="1.0" encoding="utf-8"?>
<formControlPr xmlns="http://schemas.microsoft.com/office/spreadsheetml/2009/9/main" objectType="CheckBox" fmlaLink="$AA$9" lockText="1" noThreeD="1"/>
</file>

<file path=xl/ctrlProps/ctrlProp134.xml><?xml version="1.0" encoding="utf-8"?>
<formControlPr xmlns="http://schemas.microsoft.com/office/spreadsheetml/2009/9/main" objectType="CheckBox" fmlaLink="$BB$9" lockText="1" noThreeD="1"/>
</file>

<file path=xl/ctrlProps/ctrlProp135.xml><?xml version="1.0" encoding="utf-8"?>
<formControlPr xmlns="http://schemas.microsoft.com/office/spreadsheetml/2009/9/main" objectType="CheckBox" fmlaLink="$AA$107" lockText="1" noThreeD="1"/>
</file>

<file path=xl/ctrlProps/ctrlProp136.xml><?xml version="1.0" encoding="utf-8"?>
<formControlPr xmlns="http://schemas.microsoft.com/office/spreadsheetml/2009/9/main" objectType="CheckBox" fmlaLink="$AA$9" lockText="1" noThreeD="1"/>
</file>

<file path=xl/ctrlProps/ctrlProp137.xml><?xml version="1.0" encoding="utf-8"?>
<formControlPr xmlns="http://schemas.microsoft.com/office/spreadsheetml/2009/9/main" objectType="CheckBox" fmlaLink="$AA$9" lockText="1" noThreeD="1"/>
</file>

<file path=xl/ctrlProps/ctrlProp138.xml><?xml version="1.0" encoding="utf-8"?>
<formControlPr xmlns="http://schemas.microsoft.com/office/spreadsheetml/2009/9/main" objectType="CheckBox" fmlaLink="$AA$9" lockText="1" noThreeD="1"/>
</file>

<file path=xl/ctrlProps/ctrlProp139.xml><?xml version="1.0" encoding="utf-8"?>
<formControlPr xmlns="http://schemas.microsoft.com/office/spreadsheetml/2009/9/main" objectType="CheckBox" fmlaLink="$AN$107" lockText="1" noThreeD="1"/>
</file>

<file path=xl/ctrlProps/ctrlProp14.xml><?xml version="1.0" encoding="utf-8"?>
<formControlPr xmlns="http://schemas.microsoft.com/office/spreadsheetml/2009/9/main" objectType="CheckBox" fmlaLink="$AN$15" lockText="1" noThreeD="1"/>
</file>

<file path=xl/ctrlProps/ctrlProp140.xml><?xml version="1.0" encoding="utf-8"?>
<formControlPr xmlns="http://schemas.microsoft.com/office/spreadsheetml/2009/9/main" objectType="CheckBox" fmlaLink="$AA$9" lockText="1" noThreeD="1"/>
</file>

<file path=xl/ctrlProps/ctrlProp141.xml><?xml version="1.0" encoding="utf-8"?>
<formControlPr xmlns="http://schemas.microsoft.com/office/spreadsheetml/2009/9/main" objectType="CheckBox" fmlaLink="$AA$9" lockText="1" noThreeD="1"/>
</file>

<file path=xl/ctrlProps/ctrlProp142.xml><?xml version="1.0" encoding="utf-8"?>
<formControlPr xmlns="http://schemas.microsoft.com/office/spreadsheetml/2009/9/main" objectType="CheckBox" fmlaLink="$AA$9" lockText="1" noThreeD="1"/>
</file>

<file path=xl/ctrlProps/ctrlProp143.xml><?xml version="1.0" encoding="utf-8"?>
<formControlPr xmlns="http://schemas.microsoft.com/office/spreadsheetml/2009/9/main" objectType="CheckBox" fmlaLink="$BB$9" lockText="1" noThreeD="1"/>
</file>

<file path=xl/ctrlProps/ctrlProp144.xml><?xml version="1.0" encoding="utf-8"?>
<formControlPr xmlns="http://schemas.microsoft.com/office/spreadsheetml/2009/9/main" objectType="CheckBox" fmlaLink="$AA$114" lockText="1" noThreeD="1"/>
</file>

<file path=xl/ctrlProps/ctrlProp145.xml><?xml version="1.0" encoding="utf-8"?>
<formControlPr xmlns="http://schemas.microsoft.com/office/spreadsheetml/2009/9/main" objectType="CheckBox" fmlaLink="$AA$9" lockText="1" noThreeD="1"/>
</file>

<file path=xl/ctrlProps/ctrlProp146.xml><?xml version="1.0" encoding="utf-8"?>
<formControlPr xmlns="http://schemas.microsoft.com/office/spreadsheetml/2009/9/main" objectType="CheckBox" fmlaLink="$AA$9" lockText="1" noThreeD="1"/>
</file>

<file path=xl/ctrlProps/ctrlProp147.xml><?xml version="1.0" encoding="utf-8"?>
<formControlPr xmlns="http://schemas.microsoft.com/office/spreadsheetml/2009/9/main" objectType="CheckBox" fmlaLink="$AA$9" lockText="1" noThreeD="1"/>
</file>

<file path=xl/ctrlProps/ctrlProp148.xml><?xml version="1.0" encoding="utf-8"?>
<formControlPr xmlns="http://schemas.microsoft.com/office/spreadsheetml/2009/9/main" objectType="CheckBox" fmlaLink="$AN$114" lockText="1" noThreeD="1"/>
</file>

<file path=xl/ctrlProps/ctrlProp149.xml><?xml version="1.0" encoding="utf-8"?>
<formControlPr xmlns="http://schemas.microsoft.com/office/spreadsheetml/2009/9/main" objectType="CheckBox" fmlaLink="$AA$15" lockText="1" noThreeD="1"/>
</file>

<file path=xl/ctrlProps/ctrlProp15.xml><?xml version="1.0" encoding="utf-8"?>
<formControlPr xmlns="http://schemas.microsoft.com/office/spreadsheetml/2009/9/main" objectType="CheckBox" fmlaLink="$AA$21" lockText="1" noThreeD="1"/>
</file>

<file path=xl/ctrlProps/ctrlProp150.xml><?xml version="1.0" encoding="utf-8"?>
<formControlPr xmlns="http://schemas.microsoft.com/office/spreadsheetml/2009/9/main" objectType="CheckBox" fmlaLink="$AA$75" lockText="1" noThreeD="1"/>
</file>

<file path=xl/ctrlProps/ctrlProp151.xml><?xml version="1.0" encoding="utf-8"?>
<formControlPr xmlns="http://schemas.microsoft.com/office/spreadsheetml/2009/9/main" objectType="CheckBox" fmlaLink="$AA$9" lockText="1" noThreeD="1"/>
</file>

<file path=xl/ctrlProps/ctrlProp152.xml><?xml version="1.0" encoding="utf-8"?>
<formControlPr xmlns="http://schemas.microsoft.com/office/spreadsheetml/2009/9/main" objectType="CheckBox" fmlaLink="$AA$9" lockText="1" noThreeD="1"/>
</file>

<file path=xl/ctrlProps/ctrlProp153.xml><?xml version="1.0" encoding="utf-8"?>
<formControlPr xmlns="http://schemas.microsoft.com/office/spreadsheetml/2009/9/main" objectType="CheckBox" fmlaLink="$AA$9" lockText="1" noThreeD="1"/>
</file>

<file path=xl/ctrlProps/ctrlProp154.xml><?xml version="1.0" encoding="utf-8"?>
<formControlPr xmlns="http://schemas.microsoft.com/office/spreadsheetml/2009/9/main" objectType="CheckBox" fmlaLink="$BB$9" lockText="1" noThreeD="1"/>
</file>

<file path=xl/ctrlProps/ctrlProp155.xml><?xml version="1.0" encoding="utf-8"?>
<formControlPr xmlns="http://schemas.microsoft.com/office/spreadsheetml/2009/9/main" objectType="CheckBox" fmlaLink="$AN$75" lockText="1" noThreeD="1"/>
</file>

<file path=xl/ctrlProps/ctrlProp156.xml><?xml version="1.0" encoding="utf-8"?>
<formControlPr xmlns="http://schemas.microsoft.com/office/spreadsheetml/2009/9/main" objectType="CheckBox" fmlaLink="$AA$9" lockText="1" noThreeD="1"/>
</file>

<file path=xl/ctrlProps/ctrlProp157.xml><?xml version="1.0" encoding="utf-8"?>
<formControlPr xmlns="http://schemas.microsoft.com/office/spreadsheetml/2009/9/main" objectType="CheckBox" fmlaLink="$AA$9" lockText="1" noThreeD="1"/>
</file>

<file path=xl/ctrlProps/ctrlProp158.xml><?xml version="1.0" encoding="utf-8"?>
<formControlPr xmlns="http://schemas.microsoft.com/office/spreadsheetml/2009/9/main" objectType="CheckBox" fmlaLink="$AA$9" lockText="1" noThreeD="1"/>
</file>

<file path=xl/ctrlProps/ctrlProp159.xml><?xml version="1.0" encoding="utf-8"?>
<formControlPr xmlns="http://schemas.microsoft.com/office/spreadsheetml/2009/9/main" objectType="CheckBox" fmlaLink="$BB$75" lockText="1" noThreeD="1"/>
</file>

<file path=xl/ctrlProps/ctrlProp16.xml><?xml version="1.0" encoding="utf-8"?>
<formControlPr xmlns="http://schemas.microsoft.com/office/spreadsheetml/2009/9/main" objectType="CheckBox" fmlaLink="$AN$21" lockText="1" noThreeD="1"/>
</file>

<file path=xl/ctrlProps/ctrlProp160.xml><?xml version="1.0" encoding="utf-8"?>
<formControlPr xmlns="http://schemas.microsoft.com/office/spreadsheetml/2009/9/main" objectType="CheckBox" checked="Checked" fmlaLink="$AA$122" lockText="1" noThreeD="1"/>
</file>

<file path=xl/ctrlProps/ctrlProp161.xml><?xml version="1.0" encoding="utf-8"?>
<formControlPr xmlns="http://schemas.microsoft.com/office/spreadsheetml/2009/9/main" objectType="CheckBox" fmlaLink="$AA$9" lockText="1" noThreeD="1"/>
</file>

<file path=xl/ctrlProps/ctrlProp162.xml><?xml version="1.0" encoding="utf-8"?>
<formControlPr xmlns="http://schemas.microsoft.com/office/spreadsheetml/2009/9/main" objectType="CheckBox" fmlaLink="$AA$9" lockText="1" noThreeD="1"/>
</file>

<file path=xl/ctrlProps/ctrlProp163.xml><?xml version="1.0" encoding="utf-8"?>
<formControlPr xmlns="http://schemas.microsoft.com/office/spreadsheetml/2009/9/main" objectType="CheckBox" fmlaLink="$AA$9" lockText="1" noThreeD="1"/>
</file>

<file path=xl/ctrlProps/ctrlProp164.xml><?xml version="1.0" encoding="utf-8"?>
<formControlPr xmlns="http://schemas.microsoft.com/office/spreadsheetml/2009/9/main" objectType="CheckBox" fmlaLink="$AN$122" lockText="1" noThreeD="1"/>
</file>

<file path=xl/ctrlProps/ctrlProp165.xml><?xml version="1.0" encoding="utf-8"?>
<formControlPr xmlns="http://schemas.microsoft.com/office/spreadsheetml/2009/9/main" objectType="CheckBox" fmlaLink="$AA$9" lockText="1" noThreeD="1"/>
</file>

<file path=xl/ctrlProps/ctrlProp166.xml><?xml version="1.0" encoding="utf-8"?>
<formControlPr xmlns="http://schemas.microsoft.com/office/spreadsheetml/2009/9/main" objectType="CheckBox" fmlaLink="$AA$9" lockText="1" noThreeD="1"/>
</file>

<file path=xl/ctrlProps/ctrlProp167.xml><?xml version="1.0" encoding="utf-8"?>
<formControlPr xmlns="http://schemas.microsoft.com/office/spreadsheetml/2009/9/main" objectType="CheckBox" fmlaLink="$AA$9" lockText="1" noThreeD="1"/>
</file>

<file path=xl/ctrlProps/ctrlProp168.xml><?xml version="1.0" encoding="utf-8"?>
<formControlPr xmlns="http://schemas.microsoft.com/office/spreadsheetml/2009/9/main" objectType="CheckBox" fmlaLink="$BB$122" lockText="1" noThreeD="1"/>
</file>

<file path=xl/ctrlProps/ctrlProp169.xml><?xml version="1.0" encoding="utf-8"?>
<formControlPr xmlns="http://schemas.microsoft.com/office/spreadsheetml/2009/9/main" objectType="CheckBox" fmlaLink="$AA$129" lockText="1" noThreeD="1"/>
</file>

<file path=xl/ctrlProps/ctrlProp17.xml><?xml version="1.0" encoding="utf-8"?>
<formControlPr xmlns="http://schemas.microsoft.com/office/spreadsheetml/2009/9/main" objectType="CheckBox" fmlaLink="$AA$9" lockText="1" noThreeD="1"/>
</file>

<file path=xl/ctrlProps/ctrlProp170.xml><?xml version="1.0" encoding="utf-8"?>
<formControlPr xmlns="http://schemas.microsoft.com/office/spreadsheetml/2009/9/main" objectType="CheckBox" fmlaLink="$AA$9" lockText="1" noThreeD="1"/>
</file>

<file path=xl/ctrlProps/ctrlProp171.xml><?xml version="1.0" encoding="utf-8"?>
<formControlPr xmlns="http://schemas.microsoft.com/office/spreadsheetml/2009/9/main" objectType="CheckBox" fmlaLink="$AA$9" lockText="1" noThreeD="1"/>
</file>

<file path=xl/ctrlProps/ctrlProp172.xml><?xml version="1.0" encoding="utf-8"?>
<formControlPr xmlns="http://schemas.microsoft.com/office/spreadsheetml/2009/9/main" objectType="CheckBox" fmlaLink="$AA$9" lockText="1" noThreeD="1"/>
</file>

<file path=xl/ctrlProps/ctrlProp173.xml><?xml version="1.0" encoding="utf-8"?>
<formControlPr xmlns="http://schemas.microsoft.com/office/spreadsheetml/2009/9/main" objectType="CheckBox" fmlaLink="$AN$129" lockText="1" noThreeD="1"/>
</file>

<file path=xl/ctrlProps/ctrlProp174.xml><?xml version="1.0" encoding="utf-8"?>
<formControlPr xmlns="http://schemas.microsoft.com/office/spreadsheetml/2009/9/main" objectType="CheckBox" fmlaLink="$AA$136" lockText="1" noThreeD="1"/>
</file>

<file path=xl/ctrlProps/ctrlProp175.xml><?xml version="1.0" encoding="utf-8"?>
<formControlPr xmlns="http://schemas.microsoft.com/office/spreadsheetml/2009/9/main" objectType="CheckBox" fmlaLink="$AN$136" lockText="1" noThreeD="1"/>
</file>

<file path=xl/ctrlProps/ctrlProp176.xml><?xml version="1.0" encoding="utf-8"?>
<formControlPr xmlns="http://schemas.microsoft.com/office/spreadsheetml/2009/9/main" objectType="CheckBox" fmlaLink="$AA$9" lockText="1" noThreeD="1"/>
</file>

<file path=xl/ctrlProps/ctrlProp177.xml><?xml version="1.0" encoding="utf-8"?>
<formControlPr xmlns="http://schemas.microsoft.com/office/spreadsheetml/2009/9/main" objectType="CheckBox" fmlaLink="$AA$9" lockText="1" noThreeD="1"/>
</file>

<file path=xl/ctrlProps/ctrlProp178.xml><?xml version="1.0" encoding="utf-8"?>
<formControlPr xmlns="http://schemas.microsoft.com/office/spreadsheetml/2009/9/main" objectType="CheckBox" fmlaLink="$AA$9" lockText="1" noThreeD="1"/>
</file>

<file path=xl/ctrlProps/ctrlProp179.xml><?xml version="1.0" encoding="utf-8"?>
<formControlPr xmlns="http://schemas.microsoft.com/office/spreadsheetml/2009/9/main" objectType="CheckBox" fmlaLink="$BB$136" lockText="1" noThreeD="1"/>
</file>

<file path=xl/ctrlProps/ctrlProp18.xml><?xml version="1.0" encoding="utf-8"?>
<formControlPr xmlns="http://schemas.microsoft.com/office/spreadsheetml/2009/9/main" objectType="CheckBox" fmlaLink="$AA$9" lockText="1" noThreeD="1"/>
</file>

<file path=xl/ctrlProps/ctrlProp180.xml><?xml version="1.0" encoding="utf-8"?>
<formControlPr xmlns="http://schemas.microsoft.com/office/spreadsheetml/2009/9/main" objectType="CheckBox" fmlaLink="$AA$15" lockText="1" noThreeD="1"/>
</file>

<file path=xl/ctrlProps/ctrlProp181.xml><?xml version="1.0" encoding="utf-8"?>
<formControlPr xmlns="http://schemas.microsoft.com/office/spreadsheetml/2009/9/main" objectType="CheckBox" fmlaLink="$BB$107" lockText="1" noThreeD="1"/>
</file>

<file path=xl/ctrlProps/ctrlProp19.xml><?xml version="1.0" encoding="utf-8"?>
<formControlPr xmlns="http://schemas.microsoft.com/office/spreadsheetml/2009/9/main" objectType="CheckBox" fmlaLink="$AA$9" lockText="1" noThreeD="1"/>
</file>

<file path=xl/ctrlProps/ctrlProp2.xml><?xml version="1.0" encoding="utf-8"?>
<formControlPr xmlns="http://schemas.microsoft.com/office/spreadsheetml/2009/9/main" objectType="CheckBox" fmlaLink="$AA$9" lockText="1" noThreeD="1"/>
</file>

<file path=xl/ctrlProps/ctrlProp20.xml><?xml version="1.0" encoding="utf-8"?>
<formControlPr xmlns="http://schemas.microsoft.com/office/spreadsheetml/2009/9/main" objectType="CheckBox" fmlaLink="$BB$21" lockText="1" noThreeD="1"/>
</file>

<file path=xl/ctrlProps/ctrlProp21.xml><?xml version="1.0" encoding="utf-8"?>
<formControlPr xmlns="http://schemas.microsoft.com/office/spreadsheetml/2009/9/main" objectType="CheckBox" fmlaLink="$AA$9" lockText="1" noThreeD="1"/>
</file>

<file path=xl/ctrlProps/ctrlProp22.xml><?xml version="1.0" encoding="utf-8"?>
<formControlPr xmlns="http://schemas.microsoft.com/office/spreadsheetml/2009/9/main" objectType="CheckBox" fmlaLink="$AA$9" lockText="1" noThreeD="1"/>
</file>

<file path=xl/ctrlProps/ctrlProp23.xml><?xml version="1.0" encoding="utf-8"?>
<formControlPr xmlns="http://schemas.microsoft.com/office/spreadsheetml/2009/9/main" objectType="CheckBox" fmlaLink="$AA$9" lockText="1" noThreeD="1"/>
</file>

<file path=xl/ctrlProps/ctrlProp24.xml><?xml version="1.0" encoding="utf-8"?>
<formControlPr xmlns="http://schemas.microsoft.com/office/spreadsheetml/2009/9/main" objectType="CheckBox" fmlaLink="$BP$21" lockText="1" noThreeD="1"/>
</file>

<file path=xl/ctrlProps/ctrlProp25.xml><?xml version="1.0" encoding="utf-8"?>
<formControlPr xmlns="http://schemas.microsoft.com/office/spreadsheetml/2009/9/main" objectType="CheckBox" fmlaLink="$AA$9" lockText="1" noThreeD="1"/>
</file>

<file path=xl/ctrlProps/ctrlProp26.xml><?xml version="1.0" encoding="utf-8"?>
<formControlPr xmlns="http://schemas.microsoft.com/office/spreadsheetml/2009/9/main" objectType="CheckBox" fmlaLink="$AA$9" lockText="1" noThreeD="1"/>
</file>

<file path=xl/ctrlProps/ctrlProp27.xml><?xml version="1.0" encoding="utf-8"?>
<formControlPr xmlns="http://schemas.microsoft.com/office/spreadsheetml/2009/9/main" objectType="CheckBox" fmlaLink="$AA$9" lockText="1" noThreeD="1"/>
</file>

<file path=xl/ctrlProps/ctrlProp28.xml><?xml version="1.0" encoding="utf-8"?>
<formControlPr xmlns="http://schemas.microsoft.com/office/spreadsheetml/2009/9/main" objectType="CheckBox" fmlaLink="$CB$21" lockText="1" noThreeD="1"/>
</file>

<file path=xl/ctrlProps/ctrlProp29.xml><?xml version="1.0" encoding="utf-8"?>
<formControlPr xmlns="http://schemas.microsoft.com/office/spreadsheetml/2009/9/main" objectType="CheckBox" fmlaLink="$AA$27" lockText="1" noThreeD="1"/>
</file>

<file path=xl/ctrlProps/ctrlProp3.xml><?xml version="1.0" encoding="utf-8"?>
<formControlPr xmlns="http://schemas.microsoft.com/office/spreadsheetml/2009/9/main" objectType="CheckBox" fmlaLink="$AA$9" lockText="1" noThreeD="1"/>
</file>

<file path=xl/ctrlProps/ctrlProp30.xml><?xml version="1.0" encoding="utf-8"?>
<formControlPr xmlns="http://schemas.microsoft.com/office/spreadsheetml/2009/9/main" objectType="CheckBox" fmlaLink="$AA$9" lockText="1" noThreeD="1"/>
</file>

<file path=xl/ctrlProps/ctrlProp31.xml><?xml version="1.0" encoding="utf-8"?>
<formControlPr xmlns="http://schemas.microsoft.com/office/spreadsheetml/2009/9/main" objectType="CheckBox" fmlaLink="$AA$9" lockText="1" noThreeD="1"/>
</file>

<file path=xl/ctrlProps/ctrlProp32.xml><?xml version="1.0" encoding="utf-8"?>
<formControlPr xmlns="http://schemas.microsoft.com/office/spreadsheetml/2009/9/main" objectType="CheckBox" fmlaLink="$AA$9" lockText="1" noThreeD="1"/>
</file>

<file path=xl/ctrlProps/ctrlProp33.xml><?xml version="1.0" encoding="utf-8"?>
<formControlPr xmlns="http://schemas.microsoft.com/office/spreadsheetml/2009/9/main" objectType="CheckBox" fmlaLink="$AN$27" lockText="1" noThreeD="1"/>
</file>

<file path=xl/ctrlProps/ctrlProp34.xml><?xml version="1.0" encoding="utf-8"?>
<formControlPr xmlns="http://schemas.microsoft.com/office/spreadsheetml/2009/9/main" objectType="CheckBox" fmlaLink="$AA$33" lockText="1" noThreeD="1"/>
</file>

<file path=xl/ctrlProps/ctrlProp35.xml><?xml version="1.0" encoding="utf-8"?>
<formControlPr xmlns="http://schemas.microsoft.com/office/spreadsheetml/2009/9/main" objectType="CheckBox" fmlaLink="$AN$33" lockText="1" noThreeD="1"/>
</file>

<file path=xl/ctrlProps/ctrlProp36.xml><?xml version="1.0" encoding="utf-8"?>
<formControlPr xmlns="http://schemas.microsoft.com/office/spreadsheetml/2009/9/main" objectType="CheckBox" fmlaLink="$AA$9" lockText="1" noThreeD="1"/>
</file>

<file path=xl/ctrlProps/ctrlProp37.xml><?xml version="1.0" encoding="utf-8"?>
<formControlPr xmlns="http://schemas.microsoft.com/office/spreadsheetml/2009/9/main" objectType="CheckBox" fmlaLink="$AA$9" lockText="1" noThreeD="1"/>
</file>

<file path=xl/ctrlProps/ctrlProp38.xml><?xml version="1.0" encoding="utf-8"?>
<formControlPr xmlns="http://schemas.microsoft.com/office/spreadsheetml/2009/9/main" objectType="CheckBox" fmlaLink="$AA$9" lockText="1" noThreeD="1"/>
</file>

<file path=xl/ctrlProps/ctrlProp39.xml><?xml version="1.0" encoding="utf-8"?>
<formControlPr xmlns="http://schemas.microsoft.com/office/spreadsheetml/2009/9/main" objectType="CheckBox" fmlaLink="$BB$33" lockText="1" noThreeD="1"/>
</file>

<file path=xl/ctrlProps/ctrlProp4.xml><?xml version="1.0" encoding="utf-8"?>
<formControlPr xmlns="http://schemas.microsoft.com/office/spreadsheetml/2009/9/main" objectType="CheckBox" fmlaLink="$AA$9" lockText="1" noThreeD="1"/>
</file>

<file path=xl/ctrlProps/ctrlProp40.xml><?xml version="1.0" encoding="utf-8"?>
<formControlPr xmlns="http://schemas.microsoft.com/office/spreadsheetml/2009/9/main" objectType="CheckBox" fmlaLink="$AA$9" lockText="1" noThreeD="1"/>
</file>

<file path=xl/ctrlProps/ctrlProp41.xml><?xml version="1.0" encoding="utf-8"?>
<formControlPr xmlns="http://schemas.microsoft.com/office/spreadsheetml/2009/9/main" objectType="CheckBox" fmlaLink="$AA$9" lockText="1" noThreeD="1"/>
</file>

<file path=xl/ctrlProps/ctrlProp42.xml><?xml version="1.0" encoding="utf-8"?>
<formControlPr xmlns="http://schemas.microsoft.com/office/spreadsheetml/2009/9/main" objectType="CheckBox" fmlaLink="$AA$9" lockText="1" noThreeD="1"/>
</file>

<file path=xl/ctrlProps/ctrlProp43.xml><?xml version="1.0" encoding="utf-8"?>
<formControlPr xmlns="http://schemas.microsoft.com/office/spreadsheetml/2009/9/main" objectType="CheckBox" fmlaLink="$BP$33" lockText="1" noThreeD="1"/>
</file>

<file path=xl/ctrlProps/ctrlProp44.xml><?xml version="1.0" encoding="utf-8"?>
<formControlPr xmlns="http://schemas.microsoft.com/office/spreadsheetml/2009/9/main" objectType="CheckBox" fmlaLink="$AA$9" lockText="1" noThreeD="1"/>
</file>

<file path=xl/ctrlProps/ctrlProp45.xml><?xml version="1.0" encoding="utf-8"?>
<formControlPr xmlns="http://schemas.microsoft.com/office/spreadsheetml/2009/9/main" objectType="CheckBox" fmlaLink="$AA$9" lockText="1" noThreeD="1"/>
</file>

<file path=xl/ctrlProps/ctrlProp46.xml><?xml version="1.0" encoding="utf-8"?>
<formControlPr xmlns="http://schemas.microsoft.com/office/spreadsheetml/2009/9/main" objectType="CheckBox" fmlaLink="$AA$9" lockText="1" noThreeD="1"/>
</file>

<file path=xl/ctrlProps/ctrlProp47.xml><?xml version="1.0" encoding="utf-8"?>
<formControlPr xmlns="http://schemas.microsoft.com/office/spreadsheetml/2009/9/main" objectType="CheckBox" fmlaLink="$CB$33" lockText="1" noThreeD="1"/>
</file>

<file path=xl/ctrlProps/ctrlProp48.xml><?xml version="1.0" encoding="utf-8"?>
<formControlPr xmlns="http://schemas.microsoft.com/office/spreadsheetml/2009/9/main" objectType="CheckBox" fmlaLink="$AA$39" lockText="1" noThreeD="1"/>
</file>

<file path=xl/ctrlProps/ctrlProp49.xml><?xml version="1.0" encoding="utf-8"?>
<formControlPr xmlns="http://schemas.microsoft.com/office/spreadsheetml/2009/9/main" objectType="CheckBox" fmlaLink="$AA$9" lockText="1" noThreeD="1"/>
</file>

<file path=xl/ctrlProps/ctrlProp5.xml><?xml version="1.0" encoding="utf-8"?>
<formControlPr xmlns="http://schemas.microsoft.com/office/spreadsheetml/2009/9/main" objectType="CheckBox" fmlaLink="$AN$9" lockText="1" noThreeD="1"/>
</file>

<file path=xl/ctrlProps/ctrlProp50.xml><?xml version="1.0" encoding="utf-8"?>
<formControlPr xmlns="http://schemas.microsoft.com/office/spreadsheetml/2009/9/main" objectType="CheckBox" fmlaLink="$AA$9" lockText="1" noThreeD="1"/>
</file>

<file path=xl/ctrlProps/ctrlProp51.xml><?xml version="1.0" encoding="utf-8"?>
<formControlPr xmlns="http://schemas.microsoft.com/office/spreadsheetml/2009/9/main" objectType="CheckBox" fmlaLink="$AA$9" lockText="1" noThreeD="1"/>
</file>

<file path=xl/ctrlProps/ctrlProp52.xml><?xml version="1.0" encoding="utf-8"?>
<formControlPr xmlns="http://schemas.microsoft.com/office/spreadsheetml/2009/9/main" objectType="CheckBox" fmlaLink="$AN$39" lockText="1" noThreeD="1"/>
</file>

<file path=xl/ctrlProps/ctrlProp53.xml><?xml version="1.0" encoding="utf-8"?>
<formControlPr xmlns="http://schemas.microsoft.com/office/spreadsheetml/2009/9/main" objectType="CheckBox" fmlaLink="$AA$45" lockText="1" noThreeD="1"/>
</file>

<file path=xl/ctrlProps/ctrlProp54.xml><?xml version="1.0" encoding="utf-8"?>
<formControlPr xmlns="http://schemas.microsoft.com/office/spreadsheetml/2009/9/main" objectType="CheckBox" fmlaLink="$AA$9" lockText="1" noThreeD="1"/>
</file>

<file path=xl/ctrlProps/ctrlProp55.xml><?xml version="1.0" encoding="utf-8"?>
<formControlPr xmlns="http://schemas.microsoft.com/office/spreadsheetml/2009/9/main" objectType="CheckBox" fmlaLink="$AA$9" lockText="1" noThreeD="1"/>
</file>

<file path=xl/ctrlProps/ctrlProp56.xml><?xml version="1.0" encoding="utf-8"?>
<formControlPr xmlns="http://schemas.microsoft.com/office/spreadsheetml/2009/9/main" objectType="CheckBox" fmlaLink="$AA$9" lockText="1" noThreeD="1"/>
</file>

<file path=xl/ctrlProps/ctrlProp57.xml><?xml version="1.0" encoding="utf-8"?>
<formControlPr xmlns="http://schemas.microsoft.com/office/spreadsheetml/2009/9/main" objectType="CheckBox" fmlaLink="$AN$45" lockText="1" noThreeD="1"/>
</file>

<file path=xl/ctrlProps/ctrlProp58.xml><?xml version="1.0" encoding="utf-8"?>
<formControlPr xmlns="http://schemas.microsoft.com/office/spreadsheetml/2009/9/main" objectType="CheckBox" fmlaLink="$AA$15" lockText="1" noThreeD="1"/>
</file>

<file path=xl/ctrlProps/ctrlProp59.xml><?xml version="1.0" encoding="utf-8"?>
<formControlPr xmlns="http://schemas.microsoft.com/office/spreadsheetml/2009/9/main" objectType="CheckBox" fmlaLink="$AA$9" lockText="1" noThreeD="1"/>
</file>

<file path=xl/ctrlProps/ctrlProp6.xml><?xml version="1.0" encoding="utf-8"?>
<formControlPr xmlns="http://schemas.microsoft.com/office/spreadsheetml/2009/9/main" objectType="CheckBox" fmlaLink="$AA$9" lockText="1" noThreeD="1"/>
</file>

<file path=xl/ctrlProps/ctrlProp60.xml><?xml version="1.0" encoding="utf-8"?>
<formControlPr xmlns="http://schemas.microsoft.com/office/spreadsheetml/2009/9/main" objectType="CheckBox" fmlaLink="$AA$9" lockText="1" noThreeD="1"/>
</file>

<file path=xl/ctrlProps/ctrlProp61.xml><?xml version="1.0" encoding="utf-8"?>
<formControlPr xmlns="http://schemas.microsoft.com/office/spreadsheetml/2009/9/main" objectType="CheckBox" fmlaLink="$AA$9" lockText="1" noThreeD="1"/>
</file>

<file path=xl/ctrlProps/ctrlProp62.xml><?xml version="1.0" encoding="utf-8"?>
<formControlPr xmlns="http://schemas.microsoft.com/office/spreadsheetml/2009/9/main" objectType="CheckBox" fmlaLink="$BB$9" lockText="1" noThreeD="1"/>
</file>

<file path=xl/ctrlProps/ctrlProp63.xml><?xml version="1.0" encoding="utf-8"?>
<formControlPr xmlns="http://schemas.microsoft.com/office/spreadsheetml/2009/9/main" objectType="CheckBox" fmlaLink="$AA$57" lockText="1" noThreeD="1"/>
</file>

<file path=xl/ctrlProps/ctrlProp64.xml><?xml version="1.0" encoding="utf-8"?>
<formControlPr xmlns="http://schemas.microsoft.com/office/spreadsheetml/2009/9/main" objectType="CheckBox" fmlaLink="$AN$57" lockText="1" noThreeD="1"/>
</file>

<file path=xl/ctrlProps/ctrlProp65.xml><?xml version="1.0" encoding="utf-8"?>
<formControlPr xmlns="http://schemas.microsoft.com/office/spreadsheetml/2009/9/main" objectType="CheckBox" fmlaLink="$AA$9" lockText="1" noThreeD="1"/>
</file>

<file path=xl/ctrlProps/ctrlProp66.xml><?xml version="1.0" encoding="utf-8"?>
<formControlPr xmlns="http://schemas.microsoft.com/office/spreadsheetml/2009/9/main" objectType="CheckBox" fmlaLink="$AA$9" lockText="1" noThreeD="1"/>
</file>

<file path=xl/ctrlProps/ctrlProp67.xml><?xml version="1.0" encoding="utf-8"?>
<formControlPr xmlns="http://schemas.microsoft.com/office/spreadsheetml/2009/9/main" objectType="CheckBox" fmlaLink="$AA$9" lockText="1" noThreeD="1"/>
</file>

<file path=xl/ctrlProps/ctrlProp68.xml><?xml version="1.0" encoding="utf-8"?>
<formControlPr xmlns="http://schemas.microsoft.com/office/spreadsheetml/2009/9/main" objectType="CheckBox" fmlaLink="$BB$57" lockText="1" noThreeD="1"/>
</file>

<file path=xl/ctrlProps/ctrlProp69.xml><?xml version="1.0" encoding="utf-8"?>
<formControlPr xmlns="http://schemas.microsoft.com/office/spreadsheetml/2009/9/main" objectType="CheckBox" fmlaLink="$AA$15" lockText="1" noThreeD="1"/>
</file>

<file path=xl/ctrlProps/ctrlProp7.xml><?xml version="1.0" encoding="utf-8"?>
<formControlPr xmlns="http://schemas.microsoft.com/office/spreadsheetml/2009/9/main" objectType="CheckBox" fmlaLink="$AA$9" lockText="1" noThreeD="1"/>
</file>

<file path=xl/ctrlProps/ctrlProp70.xml><?xml version="1.0" encoding="utf-8"?>
<formControlPr xmlns="http://schemas.microsoft.com/office/spreadsheetml/2009/9/main" objectType="CheckBox" fmlaLink="$AA$63" lockText="1" noThreeD="1"/>
</file>

<file path=xl/ctrlProps/ctrlProp71.xml><?xml version="1.0" encoding="utf-8"?>
<formControlPr xmlns="http://schemas.microsoft.com/office/spreadsheetml/2009/9/main" objectType="CheckBox" fmlaLink="$AA$9" lockText="1" noThreeD="1"/>
</file>

<file path=xl/ctrlProps/ctrlProp72.xml><?xml version="1.0" encoding="utf-8"?>
<formControlPr xmlns="http://schemas.microsoft.com/office/spreadsheetml/2009/9/main" objectType="CheckBox" fmlaLink="$AA$9" lockText="1" noThreeD="1"/>
</file>

<file path=xl/ctrlProps/ctrlProp73.xml><?xml version="1.0" encoding="utf-8"?>
<formControlPr xmlns="http://schemas.microsoft.com/office/spreadsheetml/2009/9/main" objectType="CheckBox" fmlaLink="$AA$9" lockText="1" noThreeD="1"/>
</file>

<file path=xl/ctrlProps/ctrlProp74.xml><?xml version="1.0" encoding="utf-8"?>
<formControlPr xmlns="http://schemas.microsoft.com/office/spreadsheetml/2009/9/main" objectType="CheckBox" fmlaLink="$BB$9" lockText="1" noThreeD="1"/>
</file>

<file path=xl/ctrlProps/ctrlProp75.xml><?xml version="1.0" encoding="utf-8"?>
<formControlPr xmlns="http://schemas.microsoft.com/office/spreadsheetml/2009/9/main" objectType="CheckBox" fmlaLink="$AN$63" lockText="1" noThreeD="1"/>
</file>

<file path=xl/ctrlProps/ctrlProp76.xml><?xml version="1.0" encoding="utf-8"?>
<formControlPr xmlns="http://schemas.microsoft.com/office/spreadsheetml/2009/9/main" objectType="CheckBox" fmlaLink="$AA$9" lockText="1" noThreeD="1"/>
</file>

<file path=xl/ctrlProps/ctrlProp77.xml><?xml version="1.0" encoding="utf-8"?>
<formControlPr xmlns="http://schemas.microsoft.com/office/spreadsheetml/2009/9/main" objectType="CheckBox" fmlaLink="$AA$9" lockText="1" noThreeD="1"/>
</file>

<file path=xl/ctrlProps/ctrlProp78.xml><?xml version="1.0" encoding="utf-8"?>
<formControlPr xmlns="http://schemas.microsoft.com/office/spreadsheetml/2009/9/main" objectType="CheckBox" fmlaLink="$AA$9" lockText="1" noThreeD="1"/>
</file>

<file path=xl/ctrlProps/ctrlProp79.xml><?xml version="1.0" encoding="utf-8"?>
<formControlPr xmlns="http://schemas.microsoft.com/office/spreadsheetml/2009/9/main" objectType="CheckBox" fmlaLink="$BB$63" lockText="1" noThreeD="1"/>
</file>

<file path=xl/ctrlProps/ctrlProp8.xml><?xml version="1.0" encoding="utf-8"?>
<formControlPr xmlns="http://schemas.microsoft.com/office/spreadsheetml/2009/9/main" objectType="CheckBox" fmlaLink="$AA$9" lockText="1" noThreeD="1"/>
</file>

<file path=xl/ctrlProps/ctrlProp80.xml><?xml version="1.0" encoding="utf-8"?>
<formControlPr xmlns="http://schemas.microsoft.com/office/spreadsheetml/2009/9/main" objectType="CheckBox" fmlaLink="$AA$15" lockText="1" noThreeD="1"/>
</file>

<file path=xl/ctrlProps/ctrlProp81.xml><?xml version="1.0" encoding="utf-8"?>
<formControlPr xmlns="http://schemas.microsoft.com/office/spreadsheetml/2009/9/main" objectType="CheckBox" fmlaLink="$AA$69" lockText="1" noThreeD="1"/>
</file>

<file path=xl/ctrlProps/ctrlProp82.xml><?xml version="1.0" encoding="utf-8"?>
<formControlPr xmlns="http://schemas.microsoft.com/office/spreadsheetml/2009/9/main" objectType="CheckBox" fmlaLink="$AA$9" lockText="1" noThreeD="1"/>
</file>

<file path=xl/ctrlProps/ctrlProp83.xml><?xml version="1.0" encoding="utf-8"?>
<formControlPr xmlns="http://schemas.microsoft.com/office/spreadsheetml/2009/9/main" objectType="CheckBox" fmlaLink="$AA$9" lockText="1" noThreeD="1"/>
</file>

<file path=xl/ctrlProps/ctrlProp84.xml><?xml version="1.0" encoding="utf-8"?>
<formControlPr xmlns="http://schemas.microsoft.com/office/spreadsheetml/2009/9/main" objectType="CheckBox" fmlaLink="$AA$9" lockText="1" noThreeD="1"/>
</file>

<file path=xl/ctrlProps/ctrlProp85.xml><?xml version="1.0" encoding="utf-8"?>
<formControlPr xmlns="http://schemas.microsoft.com/office/spreadsheetml/2009/9/main" objectType="CheckBox" fmlaLink="$BB$9" lockText="1" noThreeD="1"/>
</file>

<file path=xl/ctrlProps/ctrlProp86.xml><?xml version="1.0" encoding="utf-8"?>
<formControlPr xmlns="http://schemas.microsoft.com/office/spreadsheetml/2009/9/main" objectType="CheckBox" fmlaLink="$AN$69" lockText="1" noThreeD="1"/>
</file>

<file path=xl/ctrlProps/ctrlProp87.xml><?xml version="1.0" encoding="utf-8"?>
<formControlPr xmlns="http://schemas.microsoft.com/office/spreadsheetml/2009/9/main" objectType="CheckBox" fmlaLink="$AA$9" lockText="1" noThreeD="1"/>
</file>

<file path=xl/ctrlProps/ctrlProp88.xml><?xml version="1.0" encoding="utf-8"?>
<formControlPr xmlns="http://schemas.microsoft.com/office/spreadsheetml/2009/9/main" objectType="CheckBox" fmlaLink="$AA$9" lockText="1" noThreeD="1"/>
</file>

<file path=xl/ctrlProps/ctrlProp89.xml><?xml version="1.0" encoding="utf-8"?>
<formControlPr xmlns="http://schemas.microsoft.com/office/spreadsheetml/2009/9/main" objectType="CheckBox" fmlaLink="$AA$9" lockText="1" noThreeD="1"/>
</file>

<file path=xl/ctrlProps/ctrlProp9.xml><?xml version="1.0" encoding="utf-8"?>
<formControlPr xmlns="http://schemas.microsoft.com/office/spreadsheetml/2009/9/main" objectType="CheckBox" fmlaLink="$BB$9" lockText="1" noThreeD="1"/>
</file>

<file path=xl/ctrlProps/ctrlProp90.xml><?xml version="1.0" encoding="utf-8"?>
<formControlPr xmlns="http://schemas.microsoft.com/office/spreadsheetml/2009/9/main" objectType="CheckBox" fmlaLink="$BB$69" lockText="1" noThreeD="1"/>
</file>

<file path=xl/ctrlProps/ctrlProp91.xml><?xml version="1.0" encoding="utf-8"?>
<formControlPr xmlns="http://schemas.microsoft.com/office/spreadsheetml/2009/9/main" objectType="CheckBox" fmlaLink="$AA$15" lockText="1" noThreeD="1"/>
</file>

<file path=xl/ctrlProps/ctrlProp92.xml><?xml version="1.0" encoding="utf-8"?>
<formControlPr xmlns="http://schemas.microsoft.com/office/spreadsheetml/2009/9/main" objectType="CheckBox" fmlaLink="$AA$81" lockText="1" noThreeD="1"/>
</file>

<file path=xl/ctrlProps/ctrlProp93.xml><?xml version="1.0" encoding="utf-8"?>
<formControlPr xmlns="http://schemas.microsoft.com/office/spreadsheetml/2009/9/main" objectType="CheckBox" fmlaLink="$AA$9" lockText="1" noThreeD="1"/>
</file>

<file path=xl/ctrlProps/ctrlProp94.xml><?xml version="1.0" encoding="utf-8"?>
<formControlPr xmlns="http://schemas.microsoft.com/office/spreadsheetml/2009/9/main" objectType="CheckBox" fmlaLink="$AA$9" lockText="1" noThreeD="1"/>
</file>

<file path=xl/ctrlProps/ctrlProp95.xml><?xml version="1.0" encoding="utf-8"?>
<formControlPr xmlns="http://schemas.microsoft.com/office/spreadsheetml/2009/9/main" objectType="CheckBox" fmlaLink="$AA$9" lockText="1" noThreeD="1"/>
</file>

<file path=xl/ctrlProps/ctrlProp96.xml><?xml version="1.0" encoding="utf-8"?>
<formControlPr xmlns="http://schemas.microsoft.com/office/spreadsheetml/2009/9/main" objectType="CheckBox" fmlaLink="$BB$9" lockText="1" noThreeD="1"/>
</file>

<file path=xl/ctrlProps/ctrlProp97.xml><?xml version="1.0" encoding="utf-8"?>
<formControlPr xmlns="http://schemas.microsoft.com/office/spreadsheetml/2009/9/main" objectType="CheckBox" fmlaLink="$AN$81" lockText="1" noThreeD="1"/>
</file>

<file path=xl/ctrlProps/ctrlProp98.xml><?xml version="1.0" encoding="utf-8"?>
<formControlPr xmlns="http://schemas.microsoft.com/office/spreadsheetml/2009/9/main" objectType="CheckBox" fmlaLink="$AA$9" lockText="1" noThreeD="1"/>
</file>

<file path=xl/ctrlProps/ctrlProp99.xml><?xml version="1.0" encoding="utf-8"?>
<formControlPr xmlns="http://schemas.microsoft.com/office/spreadsheetml/2009/9/main" objectType="CheckBox" fmlaLink="$AA$9" lockText="1" noThreeD="1"/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137583</xdr:colOff>
      <xdr:row>5</xdr:row>
      <xdr:rowOff>31750</xdr:rowOff>
    </xdr:from>
    <xdr:to>
      <xdr:col>9</xdr:col>
      <xdr:colOff>77258</xdr:colOff>
      <xdr:row>5</xdr:row>
      <xdr:rowOff>1188508</xdr:rowOff>
    </xdr:to>
    <xdr:pic>
      <xdr:nvPicPr>
        <xdr:cNvPr id="52" name="Picture 51" descr="https://pvcv.clubwereld.nl/media/cache/box_image/uploads/image-library/7a344aacbd09c65163a717336299accd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0083" y="1217083"/>
          <a:ext cx="1294342" cy="11567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105833</xdr:colOff>
      <xdr:row>5</xdr:row>
      <xdr:rowOff>42333</xdr:rowOff>
    </xdr:from>
    <xdr:to>
      <xdr:col>16</xdr:col>
      <xdr:colOff>98425</xdr:colOff>
      <xdr:row>5</xdr:row>
      <xdr:rowOff>1199091</xdr:rowOff>
    </xdr:to>
    <xdr:pic>
      <xdr:nvPicPr>
        <xdr:cNvPr id="53" name="Picture 52" descr="https://pvcv.clubwereld.nl/media/cache/box_image/uploads/image-library/7a344aacbd09c65163a717336299accd.pn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1750" y="1227666"/>
          <a:ext cx="1294342" cy="11567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169332</xdr:colOff>
      <xdr:row>11</xdr:row>
      <xdr:rowOff>84914</xdr:rowOff>
    </xdr:from>
    <xdr:to>
      <xdr:col>8</xdr:col>
      <xdr:colOff>169333</xdr:colOff>
      <xdr:row>11</xdr:row>
      <xdr:rowOff>1216027</xdr:rowOff>
    </xdr:to>
    <xdr:pic>
      <xdr:nvPicPr>
        <xdr:cNvPr id="54" name="Picture 53" descr="https://pvcv.clubwereld.nl/media/cache/box_image/uploads/image-library/424ed7ed9c80026c2495981d6c021887.pn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1832" y="3471581"/>
          <a:ext cx="1111251" cy="1131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179916</xdr:colOff>
      <xdr:row>11</xdr:row>
      <xdr:rowOff>95250</xdr:rowOff>
    </xdr:from>
    <xdr:to>
      <xdr:col>15</xdr:col>
      <xdr:colOff>232833</xdr:colOff>
      <xdr:row>11</xdr:row>
      <xdr:rowOff>1226363</xdr:rowOff>
    </xdr:to>
    <xdr:pic>
      <xdr:nvPicPr>
        <xdr:cNvPr id="55" name="Picture 54" descr="https://pvcv.clubwereld.nl/media/cache/box_image/uploads/image-library/424ed7ed9c80026c2495981d6c021887.pn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5833" y="3481917"/>
          <a:ext cx="1111251" cy="1131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190500</xdr:colOff>
      <xdr:row>17</xdr:row>
      <xdr:rowOff>50295</xdr:rowOff>
    </xdr:from>
    <xdr:to>
      <xdr:col>9</xdr:col>
      <xdr:colOff>21167</xdr:colOff>
      <xdr:row>17</xdr:row>
      <xdr:rowOff>1264708</xdr:rowOff>
    </xdr:to>
    <xdr:pic>
      <xdr:nvPicPr>
        <xdr:cNvPr id="56" name="Picture 55" descr="https://pvcv.clubwereld.nl/media/cache/box_image/uploads/image-library/be75f37979368042a00f1535577543c1.pn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0" y="5638295"/>
          <a:ext cx="1185334" cy="1214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127000</xdr:colOff>
      <xdr:row>17</xdr:row>
      <xdr:rowOff>31750</xdr:rowOff>
    </xdr:from>
    <xdr:to>
      <xdr:col>16</xdr:col>
      <xdr:colOff>10584</xdr:colOff>
      <xdr:row>17</xdr:row>
      <xdr:rowOff>1246163</xdr:rowOff>
    </xdr:to>
    <xdr:pic>
      <xdr:nvPicPr>
        <xdr:cNvPr id="57" name="Picture 56" descr="https://pvcv.clubwereld.nl/media/cache/box_image/uploads/image-library/be75f37979368042a00f1535577543c1.pn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2917" y="5619750"/>
          <a:ext cx="1185334" cy="1214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148167</xdr:colOff>
      <xdr:row>23</xdr:row>
      <xdr:rowOff>58610</xdr:rowOff>
    </xdr:from>
    <xdr:to>
      <xdr:col>8</xdr:col>
      <xdr:colOff>153457</xdr:colOff>
      <xdr:row>23</xdr:row>
      <xdr:rowOff>1201207</xdr:rowOff>
    </xdr:to>
    <xdr:pic>
      <xdr:nvPicPr>
        <xdr:cNvPr id="58" name="Picture 57" descr="https://pvcv.clubwereld.nl/media/cache/box_image/uploads/image-library/be7d39f5898cac388a97caff16d70e40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0667" y="7847943"/>
          <a:ext cx="1116540" cy="1142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201083</xdr:colOff>
      <xdr:row>23</xdr:row>
      <xdr:rowOff>52916</xdr:rowOff>
    </xdr:from>
    <xdr:to>
      <xdr:col>16</xdr:col>
      <xdr:colOff>15873</xdr:colOff>
      <xdr:row>23</xdr:row>
      <xdr:rowOff>1195513</xdr:rowOff>
    </xdr:to>
    <xdr:pic>
      <xdr:nvPicPr>
        <xdr:cNvPr id="59" name="Picture 58" descr="https://pvcv.clubwereld.nl/media/cache/box_image/uploads/image-library/be7d39f5898cac388a97caff16d70e40.pn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0" y="7842249"/>
          <a:ext cx="1116540" cy="1142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237201</xdr:colOff>
      <xdr:row>35</xdr:row>
      <xdr:rowOff>190499</xdr:rowOff>
    </xdr:from>
    <xdr:to>
      <xdr:col>8</xdr:col>
      <xdr:colOff>114301</xdr:colOff>
      <xdr:row>35</xdr:row>
      <xdr:rowOff>1201206</xdr:rowOff>
    </xdr:to>
    <xdr:pic>
      <xdr:nvPicPr>
        <xdr:cNvPr id="62" name="Picture 61" descr="https://pvcv.clubwereld.nl/media/cache/box_image/uploads/image-library/c83bc1361b88a9f11d616486dd730335.pn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9701" y="12382499"/>
          <a:ext cx="988350" cy="1010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211666</xdr:colOff>
      <xdr:row>35</xdr:row>
      <xdr:rowOff>158749</xdr:rowOff>
    </xdr:from>
    <xdr:to>
      <xdr:col>15</xdr:col>
      <xdr:colOff>141682</xdr:colOff>
      <xdr:row>35</xdr:row>
      <xdr:rowOff>1169456</xdr:rowOff>
    </xdr:to>
    <xdr:pic>
      <xdr:nvPicPr>
        <xdr:cNvPr id="63" name="Picture 62" descr="https://pvcv.clubwereld.nl/media/cache/box_image/uploads/image-library/c83bc1361b88a9f11d616486dd730335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7583" y="12350749"/>
          <a:ext cx="988350" cy="1010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204528</xdr:colOff>
      <xdr:row>41</xdr:row>
      <xdr:rowOff>137583</xdr:rowOff>
    </xdr:from>
    <xdr:to>
      <xdr:col>8</xdr:col>
      <xdr:colOff>111487</xdr:colOff>
      <xdr:row>41</xdr:row>
      <xdr:rowOff>1180041</xdr:rowOff>
    </xdr:to>
    <xdr:pic>
      <xdr:nvPicPr>
        <xdr:cNvPr id="65" name="Picture 64" descr="https://pvcv.clubwereld.nl/media/cache/box_image/uploads/image-library/b1f6d00b7d5a9cd003ba782c188b971e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028" y="14530916"/>
          <a:ext cx="1018209" cy="1042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10583</xdr:colOff>
      <xdr:row>41</xdr:row>
      <xdr:rowOff>102559</xdr:rowOff>
    </xdr:from>
    <xdr:to>
      <xdr:col>15</xdr:col>
      <xdr:colOff>206737</xdr:colOff>
      <xdr:row>41</xdr:row>
      <xdr:rowOff>1137709</xdr:rowOff>
    </xdr:to>
    <xdr:pic>
      <xdr:nvPicPr>
        <xdr:cNvPr id="66" name="Picture 65" descr="https://pvcv.clubwereld.nl/media/cache/box_image/uploads/image-library/b1f6d00b7d5a9cd003ba782c188b971e.pn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916" y="14495892"/>
          <a:ext cx="1011071" cy="103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158750</xdr:colOff>
      <xdr:row>53</xdr:row>
      <xdr:rowOff>33469</xdr:rowOff>
    </xdr:from>
    <xdr:to>
      <xdr:col>8</xdr:col>
      <xdr:colOff>197909</xdr:colOff>
      <xdr:row>53</xdr:row>
      <xdr:rowOff>1202266</xdr:rowOff>
    </xdr:to>
    <xdr:pic>
      <xdr:nvPicPr>
        <xdr:cNvPr id="67" name="Picture 66" descr="https://pvcv.clubwereld.nl/media/cache/box_image/uploads/image-library/74c835da1326b44ddc911bd7c284e369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0" y="18829469"/>
          <a:ext cx="1150409" cy="1168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137583</xdr:colOff>
      <xdr:row>53</xdr:row>
      <xdr:rowOff>31751</xdr:rowOff>
    </xdr:from>
    <xdr:to>
      <xdr:col>15</xdr:col>
      <xdr:colOff>229658</xdr:colOff>
      <xdr:row>53</xdr:row>
      <xdr:rowOff>1200548</xdr:rowOff>
    </xdr:to>
    <xdr:pic>
      <xdr:nvPicPr>
        <xdr:cNvPr id="68" name="Picture 67" descr="https://pvcv.clubwereld.nl/media/cache/box_image/uploads/image-library/74c835da1326b44ddc911bd7c284e369.pn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18827751"/>
          <a:ext cx="1150409" cy="1168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211666</xdr:colOff>
      <xdr:row>59</xdr:row>
      <xdr:rowOff>43105</xdr:rowOff>
    </xdr:from>
    <xdr:to>
      <xdr:col>8</xdr:col>
      <xdr:colOff>201084</xdr:colOff>
      <xdr:row>59</xdr:row>
      <xdr:rowOff>1169459</xdr:rowOff>
    </xdr:to>
    <xdr:pic>
      <xdr:nvPicPr>
        <xdr:cNvPr id="69" name="Picture 68" descr="https://pvcv.clubwereld.nl/media/cache/box_image/uploads/image-library/eeade14e9ed35caf3387cbe6577f1c94.pn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66" y="21040438"/>
          <a:ext cx="1100668" cy="112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201083</xdr:colOff>
      <xdr:row>59</xdr:row>
      <xdr:rowOff>31750</xdr:rowOff>
    </xdr:from>
    <xdr:to>
      <xdr:col>16</xdr:col>
      <xdr:colOff>1</xdr:colOff>
      <xdr:row>59</xdr:row>
      <xdr:rowOff>1158104</xdr:rowOff>
    </xdr:to>
    <xdr:pic>
      <xdr:nvPicPr>
        <xdr:cNvPr id="70" name="Picture 69" descr="https://pvcv.clubwereld.nl/media/cache/box_image/uploads/image-library/eeade14e9ed35caf3387cbe6577f1c94.pn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0" y="21029083"/>
          <a:ext cx="1100668" cy="112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10583</xdr:colOff>
      <xdr:row>65</xdr:row>
      <xdr:rowOff>68940</xdr:rowOff>
    </xdr:from>
    <xdr:to>
      <xdr:col>8</xdr:col>
      <xdr:colOff>211558</xdr:colOff>
      <xdr:row>65</xdr:row>
      <xdr:rowOff>1158876</xdr:rowOff>
    </xdr:to>
    <xdr:pic>
      <xdr:nvPicPr>
        <xdr:cNvPr id="72" name="Picture 71" descr="https://pvcv.clubwereld.nl/media/cache/box_image/uploads/image-library/aab43346c7735f1ac35d61c0e527d68b.pn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0" y="23267607"/>
          <a:ext cx="1068808" cy="1089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169334</xdr:colOff>
      <xdr:row>65</xdr:row>
      <xdr:rowOff>21167</xdr:rowOff>
    </xdr:from>
    <xdr:to>
      <xdr:col>15</xdr:col>
      <xdr:colOff>179808</xdr:colOff>
      <xdr:row>65</xdr:row>
      <xdr:rowOff>1111103</xdr:rowOff>
    </xdr:to>
    <xdr:pic>
      <xdr:nvPicPr>
        <xdr:cNvPr id="73" name="Picture 72" descr="https://pvcv.clubwereld.nl/media/cache/box_image/uploads/image-library/aab43346c7735f1ac35d61c0e527d68b.pn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5251" y="23219834"/>
          <a:ext cx="1068808" cy="1089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211666</xdr:colOff>
      <xdr:row>77</xdr:row>
      <xdr:rowOff>55673</xdr:rowOff>
    </xdr:from>
    <xdr:to>
      <xdr:col>9</xdr:col>
      <xdr:colOff>42332</xdr:colOff>
      <xdr:row>77</xdr:row>
      <xdr:rowOff>1254125</xdr:rowOff>
    </xdr:to>
    <xdr:pic>
      <xdr:nvPicPr>
        <xdr:cNvPr id="74" name="Picture 73" descr="https://pvcv.clubwereld.nl/media/cache/box_image/uploads/image-library/1b10161ba74fc20b8070df0c5d831f79.pn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66" y="27657006"/>
          <a:ext cx="1185333" cy="1198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158749</xdr:colOff>
      <xdr:row>77</xdr:row>
      <xdr:rowOff>31749</xdr:rowOff>
    </xdr:from>
    <xdr:to>
      <xdr:col>16</xdr:col>
      <xdr:colOff>42332</xdr:colOff>
      <xdr:row>77</xdr:row>
      <xdr:rowOff>1230201</xdr:rowOff>
    </xdr:to>
    <xdr:pic>
      <xdr:nvPicPr>
        <xdr:cNvPr id="75" name="Picture 74" descr="https://pvcv.clubwereld.nl/media/cache/box_image/uploads/image-library/1b10161ba74fc20b8070df0c5d831f79.pn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4666" y="27633082"/>
          <a:ext cx="1185333" cy="1198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115116</xdr:colOff>
      <xdr:row>83</xdr:row>
      <xdr:rowOff>10583</xdr:rowOff>
    </xdr:from>
    <xdr:to>
      <xdr:col>8</xdr:col>
      <xdr:colOff>209549</xdr:colOff>
      <xdr:row>83</xdr:row>
      <xdr:rowOff>1243540</xdr:rowOff>
    </xdr:to>
    <xdr:pic>
      <xdr:nvPicPr>
        <xdr:cNvPr id="80" name="Picture 79" descr="https://pvcv.clubwereld.nl/media/cache/box_image/uploads/image-library/b58a296c16929da78a481fa7a89e2f33.pn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616" y="29813250"/>
          <a:ext cx="1205683" cy="1232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169334</xdr:colOff>
      <xdr:row>83</xdr:row>
      <xdr:rowOff>52917</xdr:rowOff>
    </xdr:from>
    <xdr:to>
      <xdr:col>16</xdr:col>
      <xdr:colOff>73267</xdr:colOff>
      <xdr:row>84</xdr:row>
      <xdr:rowOff>15874</xdr:rowOff>
    </xdr:to>
    <xdr:pic>
      <xdr:nvPicPr>
        <xdr:cNvPr id="81" name="Picture 80" descr="https://pvcv.clubwereld.nl/media/cache/box_image/uploads/image-library/b58a296c16929da78a481fa7a89e2f33.pn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5251" y="29855584"/>
          <a:ext cx="1205683" cy="1232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164567</xdr:colOff>
      <xdr:row>89</xdr:row>
      <xdr:rowOff>34079</xdr:rowOff>
    </xdr:from>
    <xdr:to>
      <xdr:col>8</xdr:col>
      <xdr:colOff>201082</xdr:colOff>
      <xdr:row>89</xdr:row>
      <xdr:rowOff>1207558</xdr:rowOff>
    </xdr:to>
    <xdr:pic>
      <xdr:nvPicPr>
        <xdr:cNvPr id="82" name="Picture 81" descr="https://pvcv.clubwereld.nl/media/cache/box_image/uploads/image-library/c32ce2fdc363bd46d9aca6e6f5009e30.jpe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067" y="32038079"/>
          <a:ext cx="1147765" cy="1173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148166</xdr:colOff>
      <xdr:row>89</xdr:row>
      <xdr:rowOff>42333</xdr:rowOff>
    </xdr:from>
    <xdr:to>
      <xdr:col>15</xdr:col>
      <xdr:colOff>237597</xdr:colOff>
      <xdr:row>89</xdr:row>
      <xdr:rowOff>1215812</xdr:rowOff>
    </xdr:to>
    <xdr:pic>
      <xdr:nvPicPr>
        <xdr:cNvPr id="83" name="Picture 82" descr="https://pvcv.clubwereld.nl/media/cache/box_image/uploads/image-library/c32ce2fdc363bd46d9aca6e6f5009e30.jpe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4083" y="32046333"/>
          <a:ext cx="1147765" cy="1173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235158</xdr:colOff>
      <xdr:row>97</xdr:row>
      <xdr:rowOff>95251</xdr:rowOff>
    </xdr:from>
    <xdr:to>
      <xdr:col>8</xdr:col>
      <xdr:colOff>168275</xdr:colOff>
      <xdr:row>97</xdr:row>
      <xdr:rowOff>1151467</xdr:rowOff>
    </xdr:to>
    <xdr:pic>
      <xdr:nvPicPr>
        <xdr:cNvPr id="99" name="Picture 98" descr="https://pvcv.clubwereld.nl/media/cache/box_image/uploads/image-library/674e38425380a6e3aaa9dbe65ae95b90.pn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7658" y="34681584"/>
          <a:ext cx="1044367" cy="1056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</xdr:colOff>
      <xdr:row>97</xdr:row>
      <xdr:rowOff>95250</xdr:rowOff>
    </xdr:from>
    <xdr:to>
      <xdr:col>15</xdr:col>
      <xdr:colOff>229451</xdr:colOff>
      <xdr:row>97</xdr:row>
      <xdr:rowOff>1151466</xdr:rowOff>
    </xdr:to>
    <xdr:pic>
      <xdr:nvPicPr>
        <xdr:cNvPr id="100" name="Picture 99" descr="https://pvcv.clubwereld.nl/media/cache/box_image/uploads/image-library/674e38425380a6e3aaa9dbe65ae95b90.pn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9334" y="34681583"/>
          <a:ext cx="1044367" cy="1056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188240</xdr:colOff>
      <xdr:row>103</xdr:row>
      <xdr:rowOff>31750</xdr:rowOff>
    </xdr:from>
    <xdr:to>
      <xdr:col>16</xdr:col>
      <xdr:colOff>26457</xdr:colOff>
      <xdr:row>103</xdr:row>
      <xdr:rowOff>1193799</xdr:rowOff>
    </xdr:to>
    <xdr:pic>
      <xdr:nvPicPr>
        <xdr:cNvPr id="101" name="Picture 100" descr="https://pvcv.clubwereld.nl/media/cache/box_image/uploads/image-library/a6910602b7f3b9ee0b1d9d0aa9c92b33.pn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4157" y="36808833"/>
          <a:ext cx="1139967" cy="1162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217083</xdr:colOff>
      <xdr:row>103</xdr:row>
      <xdr:rowOff>21167</xdr:rowOff>
    </xdr:from>
    <xdr:to>
      <xdr:col>9</xdr:col>
      <xdr:colOff>9035</xdr:colOff>
      <xdr:row>103</xdr:row>
      <xdr:rowOff>1183216</xdr:rowOff>
    </xdr:to>
    <xdr:pic>
      <xdr:nvPicPr>
        <xdr:cNvPr id="103" name="Picture 102" descr="https://pvcv.clubwereld.nl/media/cache/box_image/uploads/image-library/56508154437e9c2d960e81a839da1a79.pn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9583" y="36798250"/>
          <a:ext cx="1146619" cy="1162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156687</xdr:colOff>
      <xdr:row>110</xdr:row>
      <xdr:rowOff>63501</xdr:rowOff>
    </xdr:from>
    <xdr:to>
      <xdr:col>8</xdr:col>
      <xdr:colOff>193461</xdr:colOff>
      <xdr:row>110</xdr:row>
      <xdr:rowOff>1232959</xdr:rowOff>
    </xdr:to>
    <xdr:pic>
      <xdr:nvPicPr>
        <xdr:cNvPr id="105" name="Picture 104" descr="https://pvcv.clubwereld.nl/media/cache/box_image/uploads/image-library/976e0492038b62ad07e8778d15e295ee.pn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9187" y="39253584"/>
          <a:ext cx="1148024" cy="1169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205633</xdr:colOff>
      <xdr:row>29</xdr:row>
      <xdr:rowOff>63499</xdr:rowOff>
    </xdr:from>
    <xdr:to>
      <xdr:col>8</xdr:col>
      <xdr:colOff>185208</xdr:colOff>
      <xdr:row>29</xdr:row>
      <xdr:rowOff>1169457</xdr:rowOff>
    </xdr:to>
    <xdr:pic>
      <xdr:nvPicPr>
        <xdr:cNvPr id="106" name="Picture 105" descr="https://pvcv.clubwereld.nl/media/cache/resolve/box_image/uploads/image-library/9d4b1fa562073e578d3c5ee247fee284.pn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8133" y="10054166"/>
          <a:ext cx="1090825" cy="1105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169334</xdr:colOff>
      <xdr:row>29</xdr:row>
      <xdr:rowOff>74083</xdr:rowOff>
    </xdr:from>
    <xdr:to>
      <xdr:col>15</xdr:col>
      <xdr:colOff>201825</xdr:colOff>
      <xdr:row>29</xdr:row>
      <xdr:rowOff>1180041</xdr:rowOff>
    </xdr:to>
    <xdr:pic>
      <xdr:nvPicPr>
        <xdr:cNvPr id="107" name="Picture 106" descr="https://pvcv.clubwereld.nl/media/cache/resolve/box_image/uploads/image-library/9d4b1fa562073e578d3c5ee247fee284.pn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5251" y="10064750"/>
          <a:ext cx="1090825" cy="1105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232833</xdr:colOff>
      <xdr:row>47</xdr:row>
      <xdr:rowOff>92397</xdr:rowOff>
    </xdr:from>
    <xdr:to>
      <xdr:col>16</xdr:col>
      <xdr:colOff>31749</xdr:colOff>
      <xdr:row>47</xdr:row>
      <xdr:rowOff>1209883</xdr:rowOff>
    </xdr:to>
    <xdr:pic>
      <xdr:nvPicPr>
        <xdr:cNvPr id="109" name="Picture 108" descr="https://pvcv.clubwereld.nl/media/cache/resolve/box_image/uploads/image-library/e7b1395788426b5949859324d9b6c0e7.jpe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16761147"/>
          <a:ext cx="1100666" cy="1117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7</xdr:row>
          <xdr:rowOff>152400</xdr:rowOff>
        </xdr:from>
        <xdr:to>
          <xdr:col>21</xdr:col>
          <xdr:colOff>1358900</xdr:colOff>
          <xdr:row>9</xdr:row>
          <xdr:rowOff>63500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7</xdr:row>
          <xdr:rowOff>152400</xdr:rowOff>
        </xdr:from>
        <xdr:to>
          <xdr:col>36</xdr:col>
          <xdr:colOff>139700</xdr:colOff>
          <xdr:row>9</xdr:row>
          <xdr:rowOff>63500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7</xdr:row>
          <xdr:rowOff>152400</xdr:rowOff>
        </xdr:from>
        <xdr:to>
          <xdr:col>36</xdr:col>
          <xdr:colOff>139700</xdr:colOff>
          <xdr:row>9</xdr:row>
          <xdr:rowOff>63500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7</xdr:row>
          <xdr:rowOff>152400</xdr:rowOff>
        </xdr:from>
        <xdr:to>
          <xdr:col>36</xdr:col>
          <xdr:colOff>139700</xdr:colOff>
          <xdr:row>9</xdr:row>
          <xdr:rowOff>63500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7</xdr:row>
          <xdr:rowOff>152400</xdr:rowOff>
        </xdr:from>
        <xdr:to>
          <xdr:col>36</xdr:col>
          <xdr:colOff>139700</xdr:colOff>
          <xdr:row>9</xdr:row>
          <xdr:rowOff>63500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7</xdr:row>
          <xdr:rowOff>152400</xdr:rowOff>
        </xdr:from>
        <xdr:to>
          <xdr:col>50</xdr:col>
          <xdr:colOff>139700</xdr:colOff>
          <xdr:row>9</xdr:row>
          <xdr:rowOff>63500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7</xdr:row>
          <xdr:rowOff>152400</xdr:rowOff>
        </xdr:from>
        <xdr:to>
          <xdr:col>50</xdr:col>
          <xdr:colOff>139700</xdr:colOff>
          <xdr:row>9</xdr:row>
          <xdr:rowOff>63500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7</xdr:row>
          <xdr:rowOff>152400</xdr:rowOff>
        </xdr:from>
        <xdr:to>
          <xdr:col>50</xdr:col>
          <xdr:colOff>139700</xdr:colOff>
          <xdr:row>9</xdr:row>
          <xdr:rowOff>63500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7</xdr:row>
          <xdr:rowOff>152400</xdr:rowOff>
        </xdr:from>
        <xdr:to>
          <xdr:col>50</xdr:col>
          <xdr:colOff>139700</xdr:colOff>
          <xdr:row>9</xdr:row>
          <xdr:rowOff>63500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13</xdr:row>
          <xdr:rowOff>152400</xdr:rowOff>
        </xdr:from>
        <xdr:to>
          <xdr:col>21</xdr:col>
          <xdr:colOff>1358900</xdr:colOff>
          <xdr:row>15</xdr:row>
          <xdr:rowOff>63500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13</xdr:row>
          <xdr:rowOff>152400</xdr:rowOff>
        </xdr:from>
        <xdr:to>
          <xdr:col>36</xdr:col>
          <xdr:colOff>139700</xdr:colOff>
          <xdr:row>15</xdr:row>
          <xdr:rowOff>63500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13</xdr:row>
          <xdr:rowOff>152400</xdr:rowOff>
        </xdr:from>
        <xdr:to>
          <xdr:col>36</xdr:col>
          <xdr:colOff>139700</xdr:colOff>
          <xdr:row>15</xdr:row>
          <xdr:rowOff>63500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13</xdr:row>
          <xdr:rowOff>152400</xdr:rowOff>
        </xdr:from>
        <xdr:to>
          <xdr:col>36</xdr:col>
          <xdr:colOff>139700</xdr:colOff>
          <xdr:row>15</xdr:row>
          <xdr:rowOff>63500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13</xdr:row>
          <xdr:rowOff>152400</xdr:rowOff>
        </xdr:from>
        <xdr:to>
          <xdr:col>36</xdr:col>
          <xdr:colOff>139700</xdr:colOff>
          <xdr:row>15</xdr:row>
          <xdr:rowOff>63500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19</xdr:row>
          <xdr:rowOff>152400</xdr:rowOff>
        </xdr:from>
        <xdr:to>
          <xdr:col>21</xdr:col>
          <xdr:colOff>1358900</xdr:colOff>
          <xdr:row>21</xdr:row>
          <xdr:rowOff>63500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19</xdr:row>
          <xdr:rowOff>152400</xdr:rowOff>
        </xdr:from>
        <xdr:to>
          <xdr:col>36</xdr:col>
          <xdr:colOff>139700</xdr:colOff>
          <xdr:row>21</xdr:row>
          <xdr:rowOff>63500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19</xdr:row>
          <xdr:rowOff>152400</xdr:rowOff>
        </xdr:from>
        <xdr:to>
          <xdr:col>50</xdr:col>
          <xdr:colOff>139700</xdr:colOff>
          <xdr:row>21</xdr:row>
          <xdr:rowOff>63500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19</xdr:row>
          <xdr:rowOff>152400</xdr:rowOff>
        </xdr:from>
        <xdr:to>
          <xdr:col>50</xdr:col>
          <xdr:colOff>139700</xdr:colOff>
          <xdr:row>21</xdr:row>
          <xdr:rowOff>63500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19</xdr:row>
          <xdr:rowOff>152400</xdr:rowOff>
        </xdr:from>
        <xdr:to>
          <xdr:col>50</xdr:col>
          <xdr:colOff>139700</xdr:colOff>
          <xdr:row>21</xdr:row>
          <xdr:rowOff>63500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19</xdr:row>
          <xdr:rowOff>152400</xdr:rowOff>
        </xdr:from>
        <xdr:to>
          <xdr:col>50</xdr:col>
          <xdr:colOff>139700</xdr:colOff>
          <xdr:row>21</xdr:row>
          <xdr:rowOff>63500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266700</xdr:colOff>
          <xdr:row>19</xdr:row>
          <xdr:rowOff>152400</xdr:rowOff>
        </xdr:from>
        <xdr:to>
          <xdr:col>63</xdr:col>
          <xdr:colOff>368300</xdr:colOff>
          <xdr:row>21</xdr:row>
          <xdr:rowOff>63500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266700</xdr:colOff>
          <xdr:row>19</xdr:row>
          <xdr:rowOff>152400</xdr:rowOff>
        </xdr:from>
        <xdr:to>
          <xdr:col>63</xdr:col>
          <xdr:colOff>368300</xdr:colOff>
          <xdr:row>21</xdr:row>
          <xdr:rowOff>63500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266700</xdr:colOff>
          <xdr:row>19</xdr:row>
          <xdr:rowOff>152400</xdr:rowOff>
        </xdr:from>
        <xdr:to>
          <xdr:col>63</xdr:col>
          <xdr:colOff>368300</xdr:colOff>
          <xdr:row>21</xdr:row>
          <xdr:rowOff>63500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266700</xdr:colOff>
          <xdr:row>19</xdr:row>
          <xdr:rowOff>152400</xdr:rowOff>
        </xdr:from>
        <xdr:to>
          <xdr:col>63</xdr:col>
          <xdr:colOff>368300</xdr:colOff>
          <xdr:row>21</xdr:row>
          <xdr:rowOff>63500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</xdr:col>
          <xdr:colOff>266700</xdr:colOff>
          <xdr:row>19</xdr:row>
          <xdr:rowOff>152400</xdr:rowOff>
        </xdr:from>
        <xdr:to>
          <xdr:col>75</xdr:col>
          <xdr:colOff>152400</xdr:colOff>
          <xdr:row>21</xdr:row>
          <xdr:rowOff>63500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</xdr:col>
          <xdr:colOff>266700</xdr:colOff>
          <xdr:row>19</xdr:row>
          <xdr:rowOff>152400</xdr:rowOff>
        </xdr:from>
        <xdr:to>
          <xdr:col>75</xdr:col>
          <xdr:colOff>152400</xdr:colOff>
          <xdr:row>21</xdr:row>
          <xdr:rowOff>63500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</xdr:col>
          <xdr:colOff>266700</xdr:colOff>
          <xdr:row>19</xdr:row>
          <xdr:rowOff>152400</xdr:rowOff>
        </xdr:from>
        <xdr:to>
          <xdr:col>75</xdr:col>
          <xdr:colOff>152400</xdr:colOff>
          <xdr:row>21</xdr:row>
          <xdr:rowOff>63500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</xdr:col>
          <xdr:colOff>266700</xdr:colOff>
          <xdr:row>19</xdr:row>
          <xdr:rowOff>152400</xdr:rowOff>
        </xdr:from>
        <xdr:to>
          <xdr:col>75</xdr:col>
          <xdr:colOff>152400</xdr:colOff>
          <xdr:row>21</xdr:row>
          <xdr:rowOff>63500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25</xdr:row>
          <xdr:rowOff>152400</xdr:rowOff>
        </xdr:from>
        <xdr:to>
          <xdr:col>21</xdr:col>
          <xdr:colOff>1358900</xdr:colOff>
          <xdr:row>27</xdr:row>
          <xdr:rowOff>63500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25</xdr:row>
          <xdr:rowOff>152400</xdr:rowOff>
        </xdr:from>
        <xdr:to>
          <xdr:col>36</xdr:col>
          <xdr:colOff>139700</xdr:colOff>
          <xdr:row>27</xdr:row>
          <xdr:rowOff>63500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25</xdr:row>
          <xdr:rowOff>152400</xdr:rowOff>
        </xdr:from>
        <xdr:to>
          <xdr:col>36</xdr:col>
          <xdr:colOff>139700</xdr:colOff>
          <xdr:row>27</xdr:row>
          <xdr:rowOff>63500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25</xdr:row>
          <xdr:rowOff>152400</xdr:rowOff>
        </xdr:from>
        <xdr:to>
          <xdr:col>36</xdr:col>
          <xdr:colOff>139700</xdr:colOff>
          <xdr:row>27</xdr:row>
          <xdr:rowOff>63500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25</xdr:row>
          <xdr:rowOff>152400</xdr:rowOff>
        </xdr:from>
        <xdr:to>
          <xdr:col>36</xdr:col>
          <xdr:colOff>139700</xdr:colOff>
          <xdr:row>27</xdr:row>
          <xdr:rowOff>63500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31</xdr:row>
          <xdr:rowOff>152400</xdr:rowOff>
        </xdr:from>
        <xdr:to>
          <xdr:col>21</xdr:col>
          <xdr:colOff>1358900</xdr:colOff>
          <xdr:row>33</xdr:row>
          <xdr:rowOff>63500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31</xdr:row>
          <xdr:rowOff>152400</xdr:rowOff>
        </xdr:from>
        <xdr:to>
          <xdr:col>36</xdr:col>
          <xdr:colOff>139700</xdr:colOff>
          <xdr:row>33</xdr:row>
          <xdr:rowOff>63500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31</xdr:row>
          <xdr:rowOff>152400</xdr:rowOff>
        </xdr:from>
        <xdr:to>
          <xdr:col>50</xdr:col>
          <xdr:colOff>139700</xdr:colOff>
          <xdr:row>33</xdr:row>
          <xdr:rowOff>63500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31</xdr:row>
          <xdr:rowOff>152400</xdr:rowOff>
        </xdr:from>
        <xdr:to>
          <xdr:col>50</xdr:col>
          <xdr:colOff>139700</xdr:colOff>
          <xdr:row>33</xdr:row>
          <xdr:rowOff>63500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31</xdr:row>
          <xdr:rowOff>152400</xdr:rowOff>
        </xdr:from>
        <xdr:to>
          <xdr:col>50</xdr:col>
          <xdr:colOff>139700</xdr:colOff>
          <xdr:row>33</xdr:row>
          <xdr:rowOff>63500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31</xdr:row>
          <xdr:rowOff>152400</xdr:rowOff>
        </xdr:from>
        <xdr:to>
          <xdr:col>50</xdr:col>
          <xdr:colOff>139700</xdr:colOff>
          <xdr:row>33</xdr:row>
          <xdr:rowOff>63500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266700</xdr:colOff>
          <xdr:row>31</xdr:row>
          <xdr:rowOff>152400</xdr:rowOff>
        </xdr:from>
        <xdr:to>
          <xdr:col>63</xdr:col>
          <xdr:colOff>368300</xdr:colOff>
          <xdr:row>33</xdr:row>
          <xdr:rowOff>63500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266700</xdr:colOff>
          <xdr:row>31</xdr:row>
          <xdr:rowOff>152400</xdr:rowOff>
        </xdr:from>
        <xdr:to>
          <xdr:col>63</xdr:col>
          <xdr:colOff>368300</xdr:colOff>
          <xdr:row>33</xdr:row>
          <xdr:rowOff>63500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266700</xdr:colOff>
          <xdr:row>31</xdr:row>
          <xdr:rowOff>152400</xdr:rowOff>
        </xdr:from>
        <xdr:to>
          <xdr:col>63</xdr:col>
          <xdr:colOff>368300</xdr:colOff>
          <xdr:row>33</xdr:row>
          <xdr:rowOff>63500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266700</xdr:colOff>
          <xdr:row>31</xdr:row>
          <xdr:rowOff>152400</xdr:rowOff>
        </xdr:from>
        <xdr:to>
          <xdr:col>63</xdr:col>
          <xdr:colOff>368300</xdr:colOff>
          <xdr:row>33</xdr:row>
          <xdr:rowOff>63500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</xdr:col>
          <xdr:colOff>266700</xdr:colOff>
          <xdr:row>31</xdr:row>
          <xdr:rowOff>152400</xdr:rowOff>
        </xdr:from>
        <xdr:to>
          <xdr:col>75</xdr:col>
          <xdr:colOff>152400</xdr:colOff>
          <xdr:row>33</xdr:row>
          <xdr:rowOff>63500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</xdr:col>
          <xdr:colOff>266700</xdr:colOff>
          <xdr:row>31</xdr:row>
          <xdr:rowOff>152400</xdr:rowOff>
        </xdr:from>
        <xdr:to>
          <xdr:col>75</xdr:col>
          <xdr:colOff>152400</xdr:colOff>
          <xdr:row>33</xdr:row>
          <xdr:rowOff>63500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</xdr:col>
          <xdr:colOff>266700</xdr:colOff>
          <xdr:row>31</xdr:row>
          <xdr:rowOff>152400</xdr:rowOff>
        </xdr:from>
        <xdr:to>
          <xdr:col>75</xdr:col>
          <xdr:colOff>152400</xdr:colOff>
          <xdr:row>33</xdr:row>
          <xdr:rowOff>63500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</xdr:col>
          <xdr:colOff>266700</xdr:colOff>
          <xdr:row>31</xdr:row>
          <xdr:rowOff>152400</xdr:rowOff>
        </xdr:from>
        <xdr:to>
          <xdr:col>75</xdr:col>
          <xdr:colOff>152400</xdr:colOff>
          <xdr:row>33</xdr:row>
          <xdr:rowOff>63500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37</xdr:row>
          <xdr:rowOff>152400</xdr:rowOff>
        </xdr:from>
        <xdr:to>
          <xdr:col>21</xdr:col>
          <xdr:colOff>1358900</xdr:colOff>
          <xdr:row>39</xdr:row>
          <xdr:rowOff>63500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37</xdr:row>
          <xdr:rowOff>152400</xdr:rowOff>
        </xdr:from>
        <xdr:to>
          <xdr:col>36</xdr:col>
          <xdr:colOff>139700</xdr:colOff>
          <xdr:row>39</xdr:row>
          <xdr:rowOff>63500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37</xdr:row>
          <xdr:rowOff>152400</xdr:rowOff>
        </xdr:from>
        <xdr:to>
          <xdr:col>36</xdr:col>
          <xdr:colOff>139700</xdr:colOff>
          <xdr:row>39</xdr:row>
          <xdr:rowOff>63500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37</xdr:row>
          <xdr:rowOff>152400</xdr:rowOff>
        </xdr:from>
        <xdr:to>
          <xdr:col>36</xdr:col>
          <xdr:colOff>139700</xdr:colOff>
          <xdr:row>39</xdr:row>
          <xdr:rowOff>63500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37</xdr:row>
          <xdr:rowOff>152400</xdr:rowOff>
        </xdr:from>
        <xdr:to>
          <xdr:col>36</xdr:col>
          <xdr:colOff>139700</xdr:colOff>
          <xdr:row>39</xdr:row>
          <xdr:rowOff>63500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43</xdr:row>
          <xdr:rowOff>152400</xdr:rowOff>
        </xdr:from>
        <xdr:to>
          <xdr:col>21</xdr:col>
          <xdr:colOff>1358900</xdr:colOff>
          <xdr:row>45</xdr:row>
          <xdr:rowOff>63500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43</xdr:row>
          <xdr:rowOff>152400</xdr:rowOff>
        </xdr:from>
        <xdr:to>
          <xdr:col>36</xdr:col>
          <xdr:colOff>139700</xdr:colOff>
          <xdr:row>45</xdr:row>
          <xdr:rowOff>63500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43</xdr:row>
          <xdr:rowOff>152400</xdr:rowOff>
        </xdr:from>
        <xdr:to>
          <xdr:col>36</xdr:col>
          <xdr:colOff>139700</xdr:colOff>
          <xdr:row>45</xdr:row>
          <xdr:rowOff>63500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43</xdr:row>
          <xdr:rowOff>152400</xdr:rowOff>
        </xdr:from>
        <xdr:to>
          <xdr:col>36</xdr:col>
          <xdr:colOff>139700</xdr:colOff>
          <xdr:row>45</xdr:row>
          <xdr:rowOff>63500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43</xdr:row>
          <xdr:rowOff>152400</xdr:rowOff>
        </xdr:from>
        <xdr:to>
          <xdr:col>36</xdr:col>
          <xdr:colOff>139700</xdr:colOff>
          <xdr:row>45</xdr:row>
          <xdr:rowOff>63500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55</xdr:row>
          <xdr:rowOff>152400</xdr:rowOff>
        </xdr:from>
        <xdr:to>
          <xdr:col>21</xdr:col>
          <xdr:colOff>1358900</xdr:colOff>
          <xdr:row>57</xdr:row>
          <xdr:rowOff>63500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55</xdr:row>
          <xdr:rowOff>152400</xdr:rowOff>
        </xdr:from>
        <xdr:to>
          <xdr:col>36</xdr:col>
          <xdr:colOff>139700</xdr:colOff>
          <xdr:row>57</xdr:row>
          <xdr:rowOff>63500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55</xdr:row>
          <xdr:rowOff>152400</xdr:rowOff>
        </xdr:from>
        <xdr:to>
          <xdr:col>36</xdr:col>
          <xdr:colOff>139700</xdr:colOff>
          <xdr:row>57</xdr:row>
          <xdr:rowOff>63500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55</xdr:row>
          <xdr:rowOff>152400</xdr:rowOff>
        </xdr:from>
        <xdr:to>
          <xdr:col>36</xdr:col>
          <xdr:colOff>139700</xdr:colOff>
          <xdr:row>57</xdr:row>
          <xdr:rowOff>63500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55</xdr:row>
          <xdr:rowOff>152400</xdr:rowOff>
        </xdr:from>
        <xdr:to>
          <xdr:col>36</xdr:col>
          <xdr:colOff>139700</xdr:colOff>
          <xdr:row>57</xdr:row>
          <xdr:rowOff>63500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55</xdr:row>
          <xdr:rowOff>152400</xdr:rowOff>
        </xdr:from>
        <xdr:to>
          <xdr:col>21</xdr:col>
          <xdr:colOff>1358900</xdr:colOff>
          <xdr:row>57</xdr:row>
          <xdr:rowOff>63500</xdr:rowOff>
        </xdr:to>
        <xdr:sp macro="" textlink="">
          <xdr:nvSpPr>
            <xdr:cNvPr id="1109" name="Check Box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55</xdr:row>
          <xdr:rowOff>152400</xdr:rowOff>
        </xdr:from>
        <xdr:to>
          <xdr:col>36</xdr:col>
          <xdr:colOff>139700</xdr:colOff>
          <xdr:row>57</xdr:row>
          <xdr:rowOff>63500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55</xdr:row>
          <xdr:rowOff>152400</xdr:rowOff>
        </xdr:from>
        <xdr:to>
          <xdr:col>50</xdr:col>
          <xdr:colOff>139700</xdr:colOff>
          <xdr:row>57</xdr:row>
          <xdr:rowOff>63500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55</xdr:row>
          <xdr:rowOff>152400</xdr:rowOff>
        </xdr:from>
        <xdr:to>
          <xdr:col>50</xdr:col>
          <xdr:colOff>139700</xdr:colOff>
          <xdr:row>57</xdr:row>
          <xdr:rowOff>63500</xdr:rowOff>
        </xdr:to>
        <xdr:sp macro="" textlink="">
          <xdr:nvSpPr>
            <xdr:cNvPr id="1112" name="Check Box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55</xdr:row>
          <xdr:rowOff>152400</xdr:rowOff>
        </xdr:from>
        <xdr:to>
          <xdr:col>50</xdr:col>
          <xdr:colOff>139700</xdr:colOff>
          <xdr:row>57</xdr:row>
          <xdr:rowOff>63500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55</xdr:row>
          <xdr:rowOff>152400</xdr:rowOff>
        </xdr:from>
        <xdr:to>
          <xdr:col>50</xdr:col>
          <xdr:colOff>139700</xdr:colOff>
          <xdr:row>57</xdr:row>
          <xdr:rowOff>63500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61</xdr:row>
          <xdr:rowOff>152400</xdr:rowOff>
        </xdr:from>
        <xdr:to>
          <xdr:col>21</xdr:col>
          <xdr:colOff>1358900</xdr:colOff>
          <xdr:row>63</xdr:row>
          <xdr:rowOff>63500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61</xdr:row>
          <xdr:rowOff>152400</xdr:rowOff>
        </xdr:from>
        <xdr:to>
          <xdr:col>21</xdr:col>
          <xdr:colOff>1358900</xdr:colOff>
          <xdr:row>63</xdr:row>
          <xdr:rowOff>63500</xdr:rowOff>
        </xdr:to>
        <xdr:sp macro="" textlink="">
          <xdr:nvSpPr>
            <xdr:cNvPr id="1116" name="Check Box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61</xdr:row>
          <xdr:rowOff>152400</xdr:rowOff>
        </xdr:from>
        <xdr:to>
          <xdr:col>36</xdr:col>
          <xdr:colOff>139700</xdr:colOff>
          <xdr:row>63</xdr:row>
          <xdr:rowOff>63500</xdr:rowOff>
        </xdr:to>
        <xdr:sp macro="" textlink="">
          <xdr:nvSpPr>
            <xdr:cNvPr id="1117" name="Check Box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61</xdr:row>
          <xdr:rowOff>152400</xdr:rowOff>
        </xdr:from>
        <xdr:to>
          <xdr:col>36</xdr:col>
          <xdr:colOff>139700</xdr:colOff>
          <xdr:row>63</xdr:row>
          <xdr:rowOff>63500</xdr:rowOff>
        </xdr:to>
        <xdr:sp macro="" textlink="">
          <xdr:nvSpPr>
            <xdr:cNvPr id="1118" name="Check Box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61</xdr:row>
          <xdr:rowOff>152400</xdr:rowOff>
        </xdr:from>
        <xdr:to>
          <xdr:col>36</xdr:col>
          <xdr:colOff>139700</xdr:colOff>
          <xdr:row>63</xdr:row>
          <xdr:rowOff>63500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61</xdr:row>
          <xdr:rowOff>152400</xdr:rowOff>
        </xdr:from>
        <xdr:to>
          <xdr:col>36</xdr:col>
          <xdr:colOff>139700</xdr:colOff>
          <xdr:row>63</xdr:row>
          <xdr:rowOff>63500</xdr:rowOff>
        </xdr:to>
        <xdr:sp macro="" textlink="">
          <xdr:nvSpPr>
            <xdr:cNvPr id="1120" name="Check Box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61</xdr:row>
          <xdr:rowOff>152400</xdr:rowOff>
        </xdr:from>
        <xdr:to>
          <xdr:col>36</xdr:col>
          <xdr:colOff>139700</xdr:colOff>
          <xdr:row>63</xdr:row>
          <xdr:rowOff>63500</xdr:rowOff>
        </xdr:to>
        <xdr:sp macro="" textlink="">
          <xdr:nvSpPr>
            <xdr:cNvPr id="1121" name="Check Box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61</xdr:row>
          <xdr:rowOff>152400</xdr:rowOff>
        </xdr:from>
        <xdr:to>
          <xdr:col>50</xdr:col>
          <xdr:colOff>139700</xdr:colOff>
          <xdr:row>63</xdr:row>
          <xdr:rowOff>63500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61</xdr:row>
          <xdr:rowOff>152400</xdr:rowOff>
        </xdr:from>
        <xdr:to>
          <xdr:col>50</xdr:col>
          <xdr:colOff>139700</xdr:colOff>
          <xdr:row>63</xdr:row>
          <xdr:rowOff>63500</xdr:rowOff>
        </xdr:to>
        <xdr:sp macro="" textlink="">
          <xdr:nvSpPr>
            <xdr:cNvPr id="1123" name="Check Box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61</xdr:row>
          <xdr:rowOff>152400</xdr:rowOff>
        </xdr:from>
        <xdr:to>
          <xdr:col>50</xdr:col>
          <xdr:colOff>139700</xdr:colOff>
          <xdr:row>63</xdr:row>
          <xdr:rowOff>63500</xdr:rowOff>
        </xdr:to>
        <xdr:sp macro="" textlink="">
          <xdr:nvSpPr>
            <xdr:cNvPr id="1124" name="Check Box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61</xdr:row>
          <xdr:rowOff>152400</xdr:rowOff>
        </xdr:from>
        <xdr:to>
          <xdr:col>50</xdr:col>
          <xdr:colOff>139700</xdr:colOff>
          <xdr:row>63</xdr:row>
          <xdr:rowOff>63500</xdr:rowOff>
        </xdr:to>
        <xdr:sp macro="" textlink="">
          <xdr:nvSpPr>
            <xdr:cNvPr id="1125" name="Check Box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67</xdr:row>
          <xdr:rowOff>152400</xdr:rowOff>
        </xdr:from>
        <xdr:to>
          <xdr:col>21</xdr:col>
          <xdr:colOff>1358900</xdr:colOff>
          <xdr:row>69</xdr:row>
          <xdr:rowOff>63500</xdr:rowOff>
        </xdr:to>
        <xdr:sp macro="" textlink="">
          <xdr:nvSpPr>
            <xdr:cNvPr id="1126" name="Check Box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67</xdr:row>
          <xdr:rowOff>152400</xdr:rowOff>
        </xdr:from>
        <xdr:to>
          <xdr:col>21</xdr:col>
          <xdr:colOff>1358900</xdr:colOff>
          <xdr:row>69</xdr:row>
          <xdr:rowOff>63500</xdr:rowOff>
        </xdr:to>
        <xdr:sp macro="" textlink="">
          <xdr:nvSpPr>
            <xdr:cNvPr id="1127" name="Check Box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67</xdr:row>
          <xdr:rowOff>152400</xdr:rowOff>
        </xdr:from>
        <xdr:to>
          <xdr:col>36</xdr:col>
          <xdr:colOff>139700</xdr:colOff>
          <xdr:row>69</xdr:row>
          <xdr:rowOff>63500</xdr:rowOff>
        </xdr:to>
        <xdr:sp macro="" textlink="">
          <xdr:nvSpPr>
            <xdr:cNvPr id="1128" name="Check Box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67</xdr:row>
          <xdr:rowOff>152400</xdr:rowOff>
        </xdr:from>
        <xdr:to>
          <xdr:col>36</xdr:col>
          <xdr:colOff>139700</xdr:colOff>
          <xdr:row>69</xdr:row>
          <xdr:rowOff>63500</xdr:rowOff>
        </xdr:to>
        <xdr:sp macro="" textlink="">
          <xdr:nvSpPr>
            <xdr:cNvPr id="1129" name="Check Box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67</xdr:row>
          <xdr:rowOff>152400</xdr:rowOff>
        </xdr:from>
        <xdr:to>
          <xdr:col>36</xdr:col>
          <xdr:colOff>139700</xdr:colOff>
          <xdr:row>69</xdr:row>
          <xdr:rowOff>63500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67</xdr:row>
          <xdr:rowOff>152400</xdr:rowOff>
        </xdr:from>
        <xdr:to>
          <xdr:col>36</xdr:col>
          <xdr:colOff>139700</xdr:colOff>
          <xdr:row>69</xdr:row>
          <xdr:rowOff>63500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67</xdr:row>
          <xdr:rowOff>152400</xdr:rowOff>
        </xdr:from>
        <xdr:to>
          <xdr:col>36</xdr:col>
          <xdr:colOff>139700</xdr:colOff>
          <xdr:row>69</xdr:row>
          <xdr:rowOff>63500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67</xdr:row>
          <xdr:rowOff>152400</xdr:rowOff>
        </xdr:from>
        <xdr:to>
          <xdr:col>50</xdr:col>
          <xdr:colOff>139700</xdr:colOff>
          <xdr:row>69</xdr:row>
          <xdr:rowOff>63500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67</xdr:row>
          <xdr:rowOff>152400</xdr:rowOff>
        </xdr:from>
        <xdr:to>
          <xdr:col>50</xdr:col>
          <xdr:colOff>139700</xdr:colOff>
          <xdr:row>69</xdr:row>
          <xdr:rowOff>63500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67</xdr:row>
          <xdr:rowOff>152400</xdr:rowOff>
        </xdr:from>
        <xdr:to>
          <xdr:col>50</xdr:col>
          <xdr:colOff>139700</xdr:colOff>
          <xdr:row>69</xdr:row>
          <xdr:rowOff>63500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67</xdr:row>
          <xdr:rowOff>152400</xdr:rowOff>
        </xdr:from>
        <xdr:to>
          <xdr:col>50</xdr:col>
          <xdr:colOff>139700</xdr:colOff>
          <xdr:row>69</xdr:row>
          <xdr:rowOff>63500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79</xdr:row>
          <xdr:rowOff>152400</xdr:rowOff>
        </xdr:from>
        <xdr:to>
          <xdr:col>21</xdr:col>
          <xdr:colOff>1358900</xdr:colOff>
          <xdr:row>81</xdr:row>
          <xdr:rowOff>63500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79</xdr:row>
          <xdr:rowOff>152400</xdr:rowOff>
        </xdr:from>
        <xdr:to>
          <xdr:col>21</xdr:col>
          <xdr:colOff>1358900</xdr:colOff>
          <xdr:row>81</xdr:row>
          <xdr:rowOff>63500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79</xdr:row>
          <xdr:rowOff>152400</xdr:rowOff>
        </xdr:from>
        <xdr:to>
          <xdr:col>36</xdr:col>
          <xdr:colOff>139700</xdr:colOff>
          <xdr:row>81</xdr:row>
          <xdr:rowOff>63500</xdr:rowOff>
        </xdr:to>
        <xdr:sp macro="" textlink="">
          <xdr:nvSpPr>
            <xdr:cNvPr id="1139" name="Check Box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79</xdr:row>
          <xdr:rowOff>152400</xdr:rowOff>
        </xdr:from>
        <xdr:to>
          <xdr:col>36</xdr:col>
          <xdr:colOff>139700</xdr:colOff>
          <xdr:row>81</xdr:row>
          <xdr:rowOff>63500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79</xdr:row>
          <xdr:rowOff>152400</xdr:rowOff>
        </xdr:from>
        <xdr:to>
          <xdr:col>36</xdr:col>
          <xdr:colOff>139700</xdr:colOff>
          <xdr:row>81</xdr:row>
          <xdr:rowOff>63500</xdr:rowOff>
        </xdr:to>
        <xdr:sp macro="" textlink="">
          <xdr:nvSpPr>
            <xdr:cNvPr id="1141" name="Check Box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79</xdr:row>
          <xdr:rowOff>152400</xdr:rowOff>
        </xdr:from>
        <xdr:to>
          <xdr:col>36</xdr:col>
          <xdr:colOff>139700</xdr:colOff>
          <xdr:row>81</xdr:row>
          <xdr:rowOff>63500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79</xdr:row>
          <xdr:rowOff>152400</xdr:rowOff>
        </xdr:from>
        <xdr:to>
          <xdr:col>36</xdr:col>
          <xdr:colOff>139700</xdr:colOff>
          <xdr:row>81</xdr:row>
          <xdr:rowOff>63500</xdr:rowOff>
        </xdr:to>
        <xdr:sp macro="" textlink="">
          <xdr:nvSpPr>
            <xdr:cNvPr id="1143" name="Check Box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79</xdr:row>
          <xdr:rowOff>152400</xdr:rowOff>
        </xdr:from>
        <xdr:to>
          <xdr:col>50</xdr:col>
          <xdr:colOff>139700</xdr:colOff>
          <xdr:row>81</xdr:row>
          <xdr:rowOff>63500</xdr:rowOff>
        </xdr:to>
        <xdr:sp macro="" textlink="">
          <xdr:nvSpPr>
            <xdr:cNvPr id="1144" name="Check Box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79</xdr:row>
          <xdr:rowOff>152400</xdr:rowOff>
        </xdr:from>
        <xdr:to>
          <xdr:col>50</xdr:col>
          <xdr:colOff>139700</xdr:colOff>
          <xdr:row>81</xdr:row>
          <xdr:rowOff>63500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79</xdr:row>
          <xdr:rowOff>152400</xdr:rowOff>
        </xdr:from>
        <xdr:to>
          <xdr:col>50</xdr:col>
          <xdr:colOff>139700</xdr:colOff>
          <xdr:row>81</xdr:row>
          <xdr:rowOff>63500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79</xdr:row>
          <xdr:rowOff>152400</xdr:rowOff>
        </xdr:from>
        <xdr:to>
          <xdr:col>50</xdr:col>
          <xdr:colOff>139700</xdr:colOff>
          <xdr:row>81</xdr:row>
          <xdr:rowOff>63500</xdr:rowOff>
        </xdr:to>
        <xdr:sp macro="" textlink="">
          <xdr:nvSpPr>
            <xdr:cNvPr id="1147" name="Check Box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85</xdr:row>
          <xdr:rowOff>152400</xdr:rowOff>
        </xdr:from>
        <xdr:to>
          <xdr:col>21</xdr:col>
          <xdr:colOff>1358900</xdr:colOff>
          <xdr:row>87</xdr:row>
          <xdr:rowOff>63500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85</xdr:row>
          <xdr:rowOff>152400</xdr:rowOff>
        </xdr:from>
        <xdr:to>
          <xdr:col>21</xdr:col>
          <xdr:colOff>1358900</xdr:colOff>
          <xdr:row>87</xdr:row>
          <xdr:rowOff>63500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85</xdr:row>
          <xdr:rowOff>152400</xdr:rowOff>
        </xdr:from>
        <xdr:to>
          <xdr:col>36</xdr:col>
          <xdr:colOff>139700</xdr:colOff>
          <xdr:row>87</xdr:row>
          <xdr:rowOff>63500</xdr:rowOff>
        </xdr:to>
        <xdr:sp macro="" textlink="">
          <xdr:nvSpPr>
            <xdr:cNvPr id="1150" name="Check Box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85</xdr:row>
          <xdr:rowOff>152400</xdr:rowOff>
        </xdr:from>
        <xdr:to>
          <xdr:col>36</xdr:col>
          <xdr:colOff>139700</xdr:colOff>
          <xdr:row>87</xdr:row>
          <xdr:rowOff>63500</xdr:rowOff>
        </xdr:to>
        <xdr:sp macro="" textlink="">
          <xdr:nvSpPr>
            <xdr:cNvPr id="1151" name="Check Box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85</xdr:row>
          <xdr:rowOff>152400</xdr:rowOff>
        </xdr:from>
        <xdr:to>
          <xdr:col>36</xdr:col>
          <xdr:colOff>139700</xdr:colOff>
          <xdr:row>87</xdr:row>
          <xdr:rowOff>63500</xdr:rowOff>
        </xdr:to>
        <xdr:sp macro="" textlink="">
          <xdr:nvSpPr>
            <xdr:cNvPr id="1152" name="Check Box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85</xdr:row>
          <xdr:rowOff>152400</xdr:rowOff>
        </xdr:from>
        <xdr:to>
          <xdr:col>36</xdr:col>
          <xdr:colOff>139700</xdr:colOff>
          <xdr:row>87</xdr:row>
          <xdr:rowOff>63500</xdr:rowOff>
        </xdr:to>
        <xdr:sp macro="" textlink="">
          <xdr:nvSpPr>
            <xdr:cNvPr id="1153" name="Check Box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85</xdr:row>
          <xdr:rowOff>152400</xdr:rowOff>
        </xdr:from>
        <xdr:to>
          <xdr:col>36</xdr:col>
          <xdr:colOff>139700</xdr:colOff>
          <xdr:row>87</xdr:row>
          <xdr:rowOff>63500</xdr:rowOff>
        </xdr:to>
        <xdr:sp macro="" textlink="">
          <xdr:nvSpPr>
            <xdr:cNvPr id="1154" name="Check Box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85</xdr:row>
          <xdr:rowOff>152400</xdr:rowOff>
        </xdr:from>
        <xdr:to>
          <xdr:col>50</xdr:col>
          <xdr:colOff>139700</xdr:colOff>
          <xdr:row>87</xdr:row>
          <xdr:rowOff>63500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85</xdr:row>
          <xdr:rowOff>152400</xdr:rowOff>
        </xdr:from>
        <xdr:to>
          <xdr:col>50</xdr:col>
          <xdr:colOff>139700</xdr:colOff>
          <xdr:row>87</xdr:row>
          <xdr:rowOff>63500</xdr:rowOff>
        </xdr:to>
        <xdr:sp macro="" textlink="">
          <xdr:nvSpPr>
            <xdr:cNvPr id="1156" name="Check Box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85</xdr:row>
          <xdr:rowOff>152400</xdr:rowOff>
        </xdr:from>
        <xdr:to>
          <xdr:col>50</xdr:col>
          <xdr:colOff>139700</xdr:colOff>
          <xdr:row>87</xdr:row>
          <xdr:rowOff>63500</xdr:rowOff>
        </xdr:to>
        <xdr:sp macro="" textlink="">
          <xdr:nvSpPr>
            <xdr:cNvPr id="1157" name="Check Box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85</xdr:row>
          <xdr:rowOff>152400</xdr:rowOff>
        </xdr:from>
        <xdr:to>
          <xdr:col>50</xdr:col>
          <xdr:colOff>139700</xdr:colOff>
          <xdr:row>87</xdr:row>
          <xdr:rowOff>63500</xdr:rowOff>
        </xdr:to>
        <xdr:sp macro="" textlink="">
          <xdr:nvSpPr>
            <xdr:cNvPr id="1158" name="Check Box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91</xdr:row>
          <xdr:rowOff>152400</xdr:rowOff>
        </xdr:from>
        <xdr:to>
          <xdr:col>21</xdr:col>
          <xdr:colOff>1358900</xdr:colOff>
          <xdr:row>93</xdr:row>
          <xdr:rowOff>63500</xdr:rowOff>
        </xdr:to>
        <xdr:sp macro="" textlink="">
          <xdr:nvSpPr>
            <xdr:cNvPr id="1159" name="Check Box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91</xdr:row>
          <xdr:rowOff>152400</xdr:rowOff>
        </xdr:from>
        <xdr:to>
          <xdr:col>21</xdr:col>
          <xdr:colOff>1358900</xdr:colOff>
          <xdr:row>93</xdr:row>
          <xdr:rowOff>63500</xdr:rowOff>
        </xdr:to>
        <xdr:sp macro="" textlink="">
          <xdr:nvSpPr>
            <xdr:cNvPr id="1160" name="Check Box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91</xdr:row>
          <xdr:rowOff>152400</xdr:rowOff>
        </xdr:from>
        <xdr:to>
          <xdr:col>21</xdr:col>
          <xdr:colOff>1358900</xdr:colOff>
          <xdr:row>93</xdr:row>
          <xdr:rowOff>63500</xdr:rowOff>
        </xdr:to>
        <xdr:sp macro="" textlink="">
          <xdr:nvSpPr>
            <xdr:cNvPr id="1161" name="Check Box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91</xdr:row>
          <xdr:rowOff>152400</xdr:rowOff>
        </xdr:from>
        <xdr:to>
          <xdr:col>21</xdr:col>
          <xdr:colOff>1358900</xdr:colOff>
          <xdr:row>93</xdr:row>
          <xdr:rowOff>63500</xdr:rowOff>
        </xdr:to>
        <xdr:sp macro="" textlink="">
          <xdr:nvSpPr>
            <xdr:cNvPr id="1162" name="Check Box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91</xdr:row>
          <xdr:rowOff>152400</xdr:rowOff>
        </xdr:from>
        <xdr:to>
          <xdr:col>21</xdr:col>
          <xdr:colOff>1358900</xdr:colOff>
          <xdr:row>93</xdr:row>
          <xdr:rowOff>63500</xdr:rowOff>
        </xdr:to>
        <xdr:sp macro="" textlink="">
          <xdr:nvSpPr>
            <xdr:cNvPr id="1163" name="Check Box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91</xdr:row>
          <xdr:rowOff>152400</xdr:rowOff>
        </xdr:from>
        <xdr:to>
          <xdr:col>36</xdr:col>
          <xdr:colOff>139700</xdr:colOff>
          <xdr:row>93</xdr:row>
          <xdr:rowOff>63500</xdr:rowOff>
        </xdr:to>
        <xdr:sp macro="" textlink="">
          <xdr:nvSpPr>
            <xdr:cNvPr id="1164" name="Check Box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91</xdr:row>
          <xdr:rowOff>152400</xdr:rowOff>
        </xdr:from>
        <xdr:to>
          <xdr:col>36</xdr:col>
          <xdr:colOff>139700</xdr:colOff>
          <xdr:row>93</xdr:row>
          <xdr:rowOff>63500</xdr:rowOff>
        </xdr:to>
        <xdr:sp macro="" textlink="">
          <xdr:nvSpPr>
            <xdr:cNvPr id="1165" name="Check Box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91</xdr:row>
          <xdr:rowOff>152400</xdr:rowOff>
        </xdr:from>
        <xdr:to>
          <xdr:col>36</xdr:col>
          <xdr:colOff>139700</xdr:colOff>
          <xdr:row>93</xdr:row>
          <xdr:rowOff>63500</xdr:rowOff>
        </xdr:to>
        <xdr:sp macro="" textlink="">
          <xdr:nvSpPr>
            <xdr:cNvPr id="1166" name="Check Box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91</xdr:row>
          <xdr:rowOff>152400</xdr:rowOff>
        </xdr:from>
        <xdr:to>
          <xdr:col>36</xdr:col>
          <xdr:colOff>139700</xdr:colOff>
          <xdr:row>93</xdr:row>
          <xdr:rowOff>63500</xdr:rowOff>
        </xdr:to>
        <xdr:sp macro="" textlink="">
          <xdr:nvSpPr>
            <xdr:cNvPr id="1167" name="Check Box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99</xdr:row>
          <xdr:rowOff>152400</xdr:rowOff>
        </xdr:from>
        <xdr:to>
          <xdr:col>21</xdr:col>
          <xdr:colOff>1358900</xdr:colOff>
          <xdr:row>101</xdr:row>
          <xdr:rowOff>12700</xdr:rowOff>
        </xdr:to>
        <xdr:sp macro="" textlink="">
          <xdr:nvSpPr>
            <xdr:cNvPr id="1168" name="Check Box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99</xdr:row>
          <xdr:rowOff>152400</xdr:rowOff>
        </xdr:from>
        <xdr:to>
          <xdr:col>21</xdr:col>
          <xdr:colOff>1358900</xdr:colOff>
          <xdr:row>101</xdr:row>
          <xdr:rowOff>12700</xdr:rowOff>
        </xdr:to>
        <xdr:sp macro="" textlink="">
          <xdr:nvSpPr>
            <xdr:cNvPr id="1169" name="Check Box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99</xdr:row>
          <xdr:rowOff>152400</xdr:rowOff>
        </xdr:from>
        <xdr:to>
          <xdr:col>21</xdr:col>
          <xdr:colOff>1358900</xdr:colOff>
          <xdr:row>101</xdr:row>
          <xdr:rowOff>12700</xdr:rowOff>
        </xdr:to>
        <xdr:sp macro="" textlink="">
          <xdr:nvSpPr>
            <xdr:cNvPr id="1170" name="Check Box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99</xdr:row>
          <xdr:rowOff>152400</xdr:rowOff>
        </xdr:from>
        <xdr:to>
          <xdr:col>21</xdr:col>
          <xdr:colOff>1358900</xdr:colOff>
          <xdr:row>101</xdr:row>
          <xdr:rowOff>12700</xdr:rowOff>
        </xdr:to>
        <xdr:sp macro="" textlink="">
          <xdr:nvSpPr>
            <xdr:cNvPr id="1171" name="Check Box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99</xdr:row>
          <xdr:rowOff>152400</xdr:rowOff>
        </xdr:from>
        <xdr:to>
          <xdr:col>21</xdr:col>
          <xdr:colOff>1358900</xdr:colOff>
          <xdr:row>101</xdr:row>
          <xdr:rowOff>12700</xdr:rowOff>
        </xdr:to>
        <xdr:sp macro="" textlink="">
          <xdr:nvSpPr>
            <xdr:cNvPr id="1172" name="Check Box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99</xdr:row>
          <xdr:rowOff>152400</xdr:rowOff>
        </xdr:from>
        <xdr:to>
          <xdr:col>36</xdr:col>
          <xdr:colOff>139700</xdr:colOff>
          <xdr:row>101</xdr:row>
          <xdr:rowOff>12700</xdr:rowOff>
        </xdr:to>
        <xdr:sp macro="" textlink="">
          <xdr:nvSpPr>
            <xdr:cNvPr id="1173" name="Check Box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99</xdr:row>
          <xdr:rowOff>152400</xdr:rowOff>
        </xdr:from>
        <xdr:to>
          <xdr:col>36</xdr:col>
          <xdr:colOff>139700</xdr:colOff>
          <xdr:row>101</xdr:row>
          <xdr:rowOff>12700</xdr:rowOff>
        </xdr:to>
        <xdr:sp macro="" textlink="">
          <xdr:nvSpPr>
            <xdr:cNvPr id="1174" name="Check Box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99</xdr:row>
          <xdr:rowOff>152400</xdr:rowOff>
        </xdr:from>
        <xdr:to>
          <xdr:col>36</xdr:col>
          <xdr:colOff>139700</xdr:colOff>
          <xdr:row>101</xdr:row>
          <xdr:rowOff>12700</xdr:rowOff>
        </xdr:to>
        <xdr:sp macro="" textlink="">
          <xdr:nvSpPr>
            <xdr:cNvPr id="1175" name="Check Box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99</xdr:row>
          <xdr:rowOff>152400</xdr:rowOff>
        </xdr:from>
        <xdr:to>
          <xdr:col>36</xdr:col>
          <xdr:colOff>139700</xdr:colOff>
          <xdr:row>101</xdr:row>
          <xdr:rowOff>12700</xdr:rowOff>
        </xdr:to>
        <xdr:sp macro="" textlink="">
          <xdr:nvSpPr>
            <xdr:cNvPr id="1176" name="Check Box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105</xdr:row>
          <xdr:rowOff>152400</xdr:rowOff>
        </xdr:from>
        <xdr:to>
          <xdr:col>21</xdr:col>
          <xdr:colOff>1358900</xdr:colOff>
          <xdr:row>107</xdr:row>
          <xdr:rowOff>12700</xdr:rowOff>
        </xdr:to>
        <xdr:sp macro="" textlink="">
          <xdr:nvSpPr>
            <xdr:cNvPr id="1177" name="Check Box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105</xdr:row>
          <xdr:rowOff>152400</xdr:rowOff>
        </xdr:from>
        <xdr:to>
          <xdr:col>21</xdr:col>
          <xdr:colOff>1358900</xdr:colOff>
          <xdr:row>107</xdr:row>
          <xdr:rowOff>12700</xdr:rowOff>
        </xdr:to>
        <xdr:sp macro="" textlink="">
          <xdr:nvSpPr>
            <xdr:cNvPr id="1178" name="Check Box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105</xdr:row>
          <xdr:rowOff>152400</xdr:rowOff>
        </xdr:from>
        <xdr:to>
          <xdr:col>21</xdr:col>
          <xdr:colOff>1358900</xdr:colOff>
          <xdr:row>107</xdr:row>
          <xdr:rowOff>12700</xdr:rowOff>
        </xdr:to>
        <xdr:sp macro="" textlink="">
          <xdr:nvSpPr>
            <xdr:cNvPr id="1179" name="Check Box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105</xdr:row>
          <xdr:rowOff>152400</xdr:rowOff>
        </xdr:from>
        <xdr:to>
          <xdr:col>21</xdr:col>
          <xdr:colOff>1358900</xdr:colOff>
          <xdr:row>107</xdr:row>
          <xdr:rowOff>12700</xdr:rowOff>
        </xdr:to>
        <xdr:sp macro="" textlink="">
          <xdr:nvSpPr>
            <xdr:cNvPr id="1180" name="Check Box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105</xdr:row>
          <xdr:rowOff>152400</xdr:rowOff>
        </xdr:from>
        <xdr:to>
          <xdr:col>21</xdr:col>
          <xdr:colOff>1358900</xdr:colOff>
          <xdr:row>107</xdr:row>
          <xdr:rowOff>12700</xdr:rowOff>
        </xdr:to>
        <xdr:sp macro="" textlink="">
          <xdr:nvSpPr>
            <xdr:cNvPr id="1181" name="Check Box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105</xdr:row>
          <xdr:rowOff>152400</xdr:rowOff>
        </xdr:from>
        <xdr:to>
          <xdr:col>36</xdr:col>
          <xdr:colOff>139700</xdr:colOff>
          <xdr:row>107</xdr:row>
          <xdr:rowOff>12700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105</xdr:row>
          <xdr:rowOff>152400</xdr:rowOff>
        </xdr:from>
        <xdr:to>
          <xdr:col>36</xdr:col>
          <xdr:colOff>139700</xdr:colOff>
          <xdr:row>107</xdr:row>
          <xdr:rowOff>12700</xdr:rowOff>
        </xdr:to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105</xdr:row>
          <xdr:rowOff>152400</xdr:rowOff>
        </xdr:from>
        <xdr:to>
          <xdr:col>36</xdr:col>
          <xdr:colOff>139700</xdr:colOff>
          <xdr:row>107</xdr:row>
          <xdr:rowOff>12700</xdr:rowOff>
        </xdr:to>
        <xdr:sp macro="" textlink="">
          <xdr:nvSpPr>
            <xdr:cNvPr id="1184" name="Check Box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105</xdr:row>
          <xdr:rowOff>152400</xdr:rowOff>
        </xdr:from>
        <xdr:to>
          <xdr:col>36</xdr:col>
          <xdr:colOff>139700</xdr:colOff>
          <xdr:row>107</xdr:row>
          <xdr:rowOff>12700</xdr:rowOff>
        </xdr:to>
        <xdr:sp macro="" textlink="">
          <xdr:nvSpPr>
            <xdr:cNvPr id="1185" name="Check Box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112</xdr:row>
          <xdr:rowOff>152400</xdr:rowOff>
        </xdr:from>
        <xdr:to>
          <xdr:col>21</xdr:col>
          <xdr:colOff>1358900</xdr:colOff>
          <xdr:row>114</xdr:row>
          <xdr:rowOff>12700</xdr:rowOff>
        </xdr:to>
        <xdr:sp macro="" textlink="">
          <xdr:nvSpPr>
            <xdr:cNvPr id="1186" name="Check Box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112</xdr:row>
          <xdr:rowOff>152400</xdr:rowOff>
        </xdr:from>
        <xdr:to>
          <xdr:col>21</xdr:col>
          <xdr:colOff>1358900</xdr:colOff>
          <xdr:row>114</xdr:row>
          <xdr:rowOff>12700</xdr:rowOff>
        </xdr:to>
        <xdr:sp macro="" textlink="">
          <xdr:nvSpPr>
            <xdr:cNvPr id="1187" name="Check Box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112</xdr:row>
          <xdr:rowOff>152400</xdr:rowOff>
        </xdr:from>
        <xdr:to>
          <xdr:col>21</xdr:col>
          <xdr:colOff>1358900</xdr:colOff>
          <xdr:row>114</xdr:row>
          <xdr:rowOff>12700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112</xdr:row>
          <xdr:rowOff>152400</xdr:rowOff>
        </xdr:from>
        <xdr:to>
          <xdr:col>21</xdr:col>
          <xdr:colOff>1358900</xdr:colOff>
          <xdr:row>114</xdr:row>
          <xdr:rowOff>12700</xdr:rowOff>
        </xdr:to>
        <xdr:sp macro="" textlink="">
          <xdr:nvSpPr>
            <xdr:cNvPr id="1189" name="Check Box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112</xdr:row>
          <xdr:rowOff>152400</xdr:rowOff>
        </xdr:from>
        <xdr:to>
          <xdr:col>21</xdr:col>
          <xdr:colOff>1358900</xdr:colOff>
          <xdr:row>114</xdr:row>
          <xdr:rowOff>12700</xdr:rowOff>
        </xdr:to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0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112</xdr:row>
          <xdr:rowOff>152400</xdr:rowOff>
        </xdr:from>
        <xdr:to>
          <xdr:col>36</xdr:col>
          <xdr:colOff>139700</xdr:colOff>
          <xdr:row>114</xdr:row>
          <xdr:rowOff>12700</xdr:rowOff>
        </xdr:to>
        <xdr:sp macro="" textlink="">
          <xdr:nvSpPr>
            <xdr:cNvPr id="1191" name="Check Box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112</xdr:row>
          <xdr:rowOff>152400</xdr:rowOff>
        </xdr:from>
        <xdr:to>
          <xdr:col>36</xdr:col>
          <xdr:colOff>139700</xdr:colOff>
          <xdr:row>114</xdr:row>
          <xdr:rowOff>12700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0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112</xdr:row>
          <xdr:rowOff>152400</xdr:rowOff>
        </xdr:from>
        <xdr:to>
          <xdr:col>36</xdr:col>
          <xdr:colOff>139700</xdr:colOff>
          <xdr:row>114</xdr:row>
          <xdr:rowOff>12700</xdr:rowOff>
        </xdr:to>
        <xdr:sp macro="" textlink="">
          <xdr:nvSpPr>
            <xdr:cNvPr id="1193" name="Check Box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112</xdr:row>
          <xdr:rowOff>152400</xdr:rowOff>
        </xdr:from>
        <xdr:to>
          <xdr:col>36</xdr:col>
          <xdr:colOff>139700</xdr:colOff>
          <xdr:row>114</xdr:row>
          <xdr:rowOff>12700</xdr:rowOff>
        </xdr:to>
        <xdr:sp macro="" textlink="">
          <xdr:nvSpPr>
            <xdr:cNvPr id="1194" name="Check Box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0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73</xdr:row>
          <xdr:rowOff>152400</xdr:rowOff>
        </xdr:from>
        <xdr:to>
          <xdr:col>21</xdr:col>
          <xdr:colOff>1358900</xdr:colOff>
          <xdr:row>75</xdr:row>
          <xdr:rowOff>63500</xdr:rowOff>
        </xdr:to>
        <xdr:sp macro="" textlink="">
          <xdr:nvSpPr>
            <xdr:cNvPr id="1195" name="Check Box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73</xdr:row>
          <xdr:rowOff>152400</xdr:rowOff>
        </xdr:from>
        <xdr:to>
          <xdr:col>21</xdr:col>
          <xdr:colOff>1358900</xdr:colOff>
          <xdr:row>75</xdr:row>
          <xdr:rowOff>63500</xdr:rowOff>
        </xdr:to>
        <xdr:sp macro="" textlink="">
          <xdr:nvSpPr>
            <xdr:cNvPr id="1196" name="Check Box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0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73</xdr:row>
          <xdr:rowOff>152400</xdr:rowOff>
        </xdr:from>
        <xdr:to>
          <xdr:col>36</xdr:col>
          <xdr:colOff>139700</xdr:colOff>
          <xdr:row>75</xdr:row>
          <xdr:rowOff>63500</xdr:rowOff>
        </xdr:to>
        <xdr:sp macro="" textlink="">
          <xdr:nvSpPr>
            <xdr:cNvPr id="1197" name="Check Box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73</xdr:row>
          <xdr:rowOff>152400</xdr:rowOff>
        </xdr:from>
        <xdr:to>
          <xdr:col>36</xdr:col>
          <xdr:colOff>139700</xdr:colOff>
          <xdr:row>75</xdr:row>
          <xdr:rowOff>63500</xdr:rowOff>
        </xdr:to>
        <xdr:sp macro="" textlink="">
          <xdr:nvSpPr>
            <xdr:cNvPr id="1198" name="Check Box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73</xdr:row>
          <xdr:rowOff>152400</xdr:rowOff>
        </xdr:from>
        <xdr:to>
          <xdr:col>36</xdr:col>
          <xdr:colOff>139700</xdr:colOff>
          <xdr:row>75</xdr:row>
          <xdr:rowOff>63500</xdr:rowOff>
        </xdr:to>
        <xdr:sp macro="" textlink="">
          <xdr:nvSpPr>
            <xdr:cNvPr id="1199" name="Check Box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73</xdr:row>
          <xdr:rowOff>152400</xdr:rowOff>
        </xdr:from>
        <xdr:to>
          <xdr:col>36</xdr:col>
          <xdr:colOff>139700</xdr:colOff>
          <xdr:row>75</xdr:row>
          <xdr:rowOff>63500</xdr:rowOff>
        </xdr:to>
        <xdr:sp macro="" textlink="">
          <xdr:nvSpPr>
            <xdr:cNvPr id="1200" name="Check Box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73</xdr:row>
          <xdr:rowOff>152400</xdr:rowOff>
        </xdr:from>
        <xdr:to>
          <xdr:col>36</xdr:col>
          <xdr:colOff>139700</xdr:colOff>
          <xdr:row>75</xdr:row>
          <xdr:rowOff>63500</xdr:rowOff>
        </xdr:to>
        <xdr:sp macro="" textlink="">
          <xdr:nvSpPr>
            <xdr:cNvPr id="1201" name="Check Box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0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73</xdr:row>
          <xdr:rowOff>152400</xdr:rowOff>
        </xdr:from>
        <xdr:to>
          <xdr:col>50</xdr:col>
          <xdr:colOff>139700</xdr:colOff>
          <xdr:row>75</xdr:row>
          <xdr:rowOff>63500</xdr:rowOff>
        </xdr:to>
        <xdr:sp macro="" textlink="">
          <xdr:nvSpPr>
            <xdr:cNvPr id="1202" name="Check Box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73</xdr:row>
          <xdr:rowOff>152400</xdr:rowOff>
        </xdr:from>
        <xdr:to>
          <xdr:col>50</xdr:col>
          <xdr:colOff>139700</xdr:colOff>
          <xdr:row>75</xdr:row>
          <xdr:rowOff>63500</xdr:rowOff>
        </xdr:to>
        <xdr:sp macro="" textlink="">
          <xdr:nvSpPr>
            <xdr:cNvPr id="1203" name="Check Box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73</xdr:row>
          <xdr:rowOff>152400</xdr:rowOff>
        </xdr:from>
        <xdr:to>
          <xdr:col>50</xdr:col>
          <xdr:colOff>139700</xdr:colOff>
          <xdr:row>75</xdr:row>
          <xdr:rowOff>63500</xdr:rowOff>
        </xdr:to>
        <xdr:sp macro="" textlink="">
          <xdr:nvSpPr>
            <xdr:cNvPr id="1204" name="Check Box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73</xdr:row>
          <xdr:rowOff>152400</xdr:rowOff>
        </xdr:from>
        <xdr:to>
          <xdr:col>50</xdr:col>
          <xdr:colOff>139700</xdr:colOff>
          <xdr:row>75</xdr:row>
          <xdr:rowOff>63500</xdr:rowOff>
        </xdr:to>
        <xdr:sp macro="" textlink="">
          <xdr:nvSpPr>
            <xdr:cNvPr id="1205" name="Check Box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xdr:twoCellAnchor editAs="oneCell">
    <xdr:from>
      <xdr:col>4</xdr:col>
      <xdr:colOff>183095</xdr:colOff>
      <xdr:row>71</xdr:row>
      <xdr:rowOff>74084</xdr:rowOff>
    </xdr:from>
    <xdr:to>
      <xdr:col>8</xdr:col>
      <xdr:colOff>212724</xdr:colOff>
      <xdr:row>71</xdr:row>
      <xdr:rowOff>1235076</xdr:rowOff>
    </xdr:to>
    <xdr:pic>
      <xdr:nvPicPr>
        <xdr:cNvPr id="273" name="Picture 272" descr="https://pvcv.clubwereld.nl/media/cache/resolve/box_image/uploads/image-library/771f0ef36db5c196d6b64b1f309e0a08.jpe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5595" y="25579917"/>
          <a:ext cx="1140879" cy="1160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211667</xdr:colOff>
      <xdr:row>71</xdr:row>
      <xdr:rowOff>74083</xdr:rowOff>
    </xdr:from>
    <xdr:to>
      <xdr:col>16</xdr:col>
      <xdr:colOff>50796</xdr:colOff>
      <xdr:row>71</xdr:row>
      <xdr:rowOff>1235075</xdr:rowOff>
    </xdr:to>
    <xdr:pic>
      <xdr:nvPicPr>
        <xdr:cNvPr id="274" name="Picture 273" descr="https://pvcv.clubwereld.nl/media/cache/resolve/box_image/uploads/image-library/771f0ef36db5c196d6b64b1f309e0a08.jpeg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7584" y="25579916"/>
          <a:ext cx="1140879" cy="1160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126999</xdr:colOff>
      <xdr:row>47</xdr:row>
      <xdr:rowOff>119501</xdr:rowOff>
    </xdr:from>
    <xdr:to>
      <xdr:col>7</xdr:col>
      <xdr:colOff>293158</xdr:colOff>
      <xdr:row>48</xdr:row>
      <xdr:rowOff>4233</xdr:rowOff>
    </xdr:to>
    <xdr:pic>
      <xdr:nvPicPr>
        <xdr:cNvPr id="275" name="Picture 274" descr="https://pvcv.clubwereld.nl/media/cache/box_image/uploads/image-library/f98a763fd1ea6c9371baf9e903fda7fa.jpe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2916" y="16788251"/>
          <a:ext cx="727075" cy="1154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126</xdr:row>
      <xdr:rowOff>0</xdr:rowOff>
    </xdr:from>
    <xdr:to>
      <xdr:col>19</xdr:col>
      <xdr:colOff>57150</xdr:colOff>
      <xdr:row>127</xdr:row>
      <xdr:rowOff>103717</xdr:rowOff>
    </xdr:to>
    <xdr:sp macro="" textlink="">
      <xdr:nvSpPr>
        <xdr:cNvPr id="1206" name="AutoShape 182" descr="Robey Performance Half-Zip Top Black 90% Polyester/ 10% Spandex ...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SpPr>
          <a:spLocks noChangeAspect="1" noChangeArrowheads="1"/>
        </xdr:cNvSpPr>
      </xdr:nvSpPr>
      <xdr:spPr bwMode="auto">
        <a:xfrm>
          <a:off x="7019925" y="4439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304800</xdr:colOff>
      <xdr:row>122</xdr:row>
      <xdr:rowOff>103717</xdr:rowOff>
    </xdr:to>
    <xdr:sp macro="" textlink="">
      <xdr:nvSpPr>
        <xdr:cNvPr id="1207" name="AutoShape 183" descr="Robey Performance Half-Zip Top Black 90% Polyester/ 10% Spandex ...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SpPr>
          <a:spLocks noChangeAspect="1" noChangeArrowheads="1"/>
        </xdr:cNvSpPr>
      </xdr:nvSpPr>
      <xdr:spPr bwMode="auto">
        <a:xfrm>
          <a:off x="7762875" y="4344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29</xdr:col>
      <xdr:colOff>0</xdr:colOff>
      <xdr:row>122</xdr:row>
      <xdr:rowOff>0</xdr:rowOff>
    </xdr:from>
    <xdr:to>
      <xdr:col>30</xdr:col>
      <xdr:colOff>57150</xdr:colOff>
      <xdr:row>123</xdr:row>
      <xdr:rowOff>103717</xdr:rowOff>
    </xdr:to>
    <xdr:sp macro="" textlink="">
      <xdr:nvSpPr>
        <xdr:cNvPr id="1208" name="AutoShape 184" descr="Robey Performance Half-Zip Top Black 90% Polyester/ 10% Spandex ...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SpPr>
          <a:spLocks noChangeAspect="1" noChangeArrowheads="1"/>
        </xdr:cNvSpPr>
      </xdr:nvSpPr>
      <xdr:spPr bwMode="auto">
        <a:xfrm>
          <a:off x="10725150" y="43634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106298</xdr:colOff>
      <xdr:row>118</xdr:row>
      <xdr:rowOff>74083</xdr:rowOff>
    </xdr:from>
    <xdr:to>
      <xdr:col>9</xdr:col>
      <xdr:colOff>179916</xdr:colOff>
      <xdr:row>118</xdr:row>
      <xdr:rowOff>1263842</xdr:rowOff>
    </xdr:to>
    <xdr:pic>
      <xdr:nvPicPr>
        <xdr:cNvPr id="201" name="Picture 200" descr="https://www.footballshop.nl/wp-content/uploads/2019/09/RS3004-900-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215" y="41994666"/>
          <a:ext cx="1184868" cy="1189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201083</xdr:colOff>
      <xdr:row>118</xdr:row>
      <xdr:rowOff>74083</xdr:rowOff>
    </xdr:from>
    <xdr:to>
      <xdr:col>16</xdr:col>
      <xdr:colOff>84201</xdr:colOff>
      <xdr:row>118</xdr:row>
      <xdr:rowOff>1263842</xdr:rowOff>
    </xdr:to>
    <xdr:pic>
      <xdr:nvPicPr>
        <xdr:cNvPr id="202" name="Picture 201" descr="https://www.footballshop.nl/wp-content/uploads/2019/09/RS3004-900-1.jpg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3916" y="41994666"/>
          <a:ext cx="1184868" cy="1189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120</xdr:row>
          <xdr:rowOff>152400</xdr:rowOff>
        </xdr:from>
        <xdr:to>
          <xdr:col>21</xdr:col>
          <xdr:colOff>1358900</xdr:colOff>
          <xdr:row>122</xdr:row>
          <xdr:rowOff>0</xdr:rowOff>
        </xdr:to>
        <xdr:sp macro="" textlink="">
          <xdr:nvSpPr>
            <xdr:cNvPr id="1210" name="Check Box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120</xdr:row>
          <xdr:rowOff>152400</xdr:rowOff>
        </xdr:from>
        <xdr:to>
          <xdr:col>36</xdr:col>
          <xdr:colOff>139700</xdr:colOff>
          <xdr:row>122</xdr:row>
          <xdr:rowOff>0</xdr:rowOff>
        </xdr:to>
        <xdr:sp macro="" textlink="">
          <xdr:nvSpPr>
            <xdr:cNvPr id="1211" name="Check Box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120</xdr:row>
          <xdr:rowOff>152400</xdr:rowOff>
        </xdr:from>
        <xdr:to>
          <xdr:col>36</xdr:col>
          <xdr:colOff>139700</xdr:colOff>
          <xdr:row>122</xdr:row>
          <xdr:rowOff>0</xdr:rowOff>
        </xdr:to>
        <xdr:sp macro="" textlink="">
          <xdr:nvSpPr>
            <xdr:cNvPr id="1212" name="Check Box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120</xdr:row>
          <xdr:rowOff>152400</xdr:rowOff>
        </xdr:from>
        <xdr:to>
          <xdr:col>36</xdr:col>
          <xdr:colOff>139700</xdr:colOff>
          <xdr:row>122</xdr:row>
          <xdr:rowOff>0</xdr:rowOff>
        </xdr:to>
        <xdr:sp macro="" textlink="">
          <xdr:nvSpPr>
            <xdr:cNvPr id="1213" name="Check Box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120</xdr:row>
          <xdr:rowOff>152400</xdr:rowOff>
        </xdr:from>
        <xdr:to>
          <xdr:col>36</xdr:col>
          <xdr:colOff>139700</xdr:colOff>
          <xdr:row>122</xdr:row>
          <xdr:rowOff>0</xdr:rowOff>
        </xdr:to>
        <xdr:sp macro="" textlink="">
          <xdr:nvSpPr>
            <xdr:cNvPr id="1214" name="Check Box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120</xdr:row>
          <xdr:rowOff>152400</xdr:rowOff>
        </xdr:from>
        <xdr:to>
          <xdr:col>50</xdr:col>
          <xdr:colOff>139700</xdr:colOff>
          <xdr:row>122</xdr:row>
          <xdr:rowOff>0</xdr:rowOff>
        </xdr:to>
        <xdr:sp macro="" textlink="">
          <xdr:nvSpPr>
            <xdr:cNvPr id="1215" name="Check Box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120</xdr:row>
          <xdr:rowOff>152400</xdr:rowOff>
        </xdr:from>
        <xdr:to>
          <xdr:col>50</xdr:col>
          <xdr:colOff>139700</xdr:colOff>
          <xdr:row>122</xdr:row>
          <xdr:rowOff>0</xdr:rowOff>
        </xdr:to>
        <xdr:sp macro="" textlink="">
          <xdr:nvSpPr>
            <xdr:cNvPr id="1216" name="Check Box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120</xdr:row>
          <xdr:rowOff>152400</xdr:rowOff>
        </xdr:from>
        <xdr:to>
          <xdr:col>50</xdr:col>
          <xdr:colOff>139700</xdr:colOff>
          <xdr:row>122</xdr:row>
          <xdr:rowOff>0</xdr:rowOff>
        </xdr:to>
        <xdr:sp macro="" textlink="">
          <xdr:nvSpPr>
            <xdr:cNvPr id="1217" name="Check Box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120</xdr:row>
          <xdr:rowOff>152400</xdr:rowOff>
        </xdr:from>
        <xdr:to>
          <xdr:col>50</xdr:col>
          <xdr:colOff>139700</xdr:colOff>
          <xdr:row>122</xdr:row>
          <xdr:rowOff>0</xdr:rowOff>
        </xdr:to>
        <xdr:sp macro="" textlink="">
          <xdr:nvSpPr>
            <xdr:cNvPr id="1218" name="Check Box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0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xdr:oneCellAnchor>
    <xdr:from>
      <xdr:col>5</xdr:col>
      <xdr:colOff>74082</xdr:colOff>
      <xdr:row>125</xdr:row>
      <xdr:rowOff>74084</xdr:rowOff>
    </xdr:from>
    <xdr:ext cx="1215468" cy="1237193"/>
    <xdr:pic>
      <xdr:nvPicPr>
        <xdr:cNvPr id="212" name="Picture 211" descr="https://pvcv.clubwereld.nl/media/cache/box_image/uploads/image-library/424ed7ed9c80026c2495981d6c021887.pn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99" y="44471167"/>
          <a:ext cx="1215468" cy="1237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63499</xdr:colOff>
      <xdr:row>125</xdr:row>
      <xdr:rowOff>137583</xdr:rowOff>
    </xdr:from>
    <xdr:ext cx="1111251" cy="1131113"/>
    <xdr:pic>
      <xdr:nvPicPr>
        <xdr:cNvPr id="213" name="Picture 212" descr="https://pvcv.clubwereld.nl/media/cache/box_image/uploads/image-library/424ed7ed9c80026c2495981d6c021887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49" y="44534666"/>
          <a:ext cx="1111251" cy="1131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127</xdr:row>
          <xdr:rowOff>152400</xdr:rowOff>
        </xdr:from>
        <xdr:to>
          <xdr:col>21</xdr:col>
          <xdr:colOff>1358900</xdr:colOff>
          <xdr:row>129</xdr:row>
          <xdr:rowOff>0</xdr:rowOff>
        </xdr:to>
        <xdr:sp macro="" textlink="">
          <xdr:nvSpPr>
            <xdr:cNvPr id="1219" name="Check Box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127</xdr:row>
          <xdr:rowOff>152400</xdr:rowOff>
        </xdr:from>
        <xdr:to>
          <xdr:col>36</xdr:col>
          <xdr:colOff>139700</xdr:colOff>
          <xdr:row>129</xdr:row>
          <xdr:rowOff>0</xdr:rowOff>
        </xdr:to>
        <xdr:sp macro="" textlink="">
          <xdr:nvSpPr>
            <xdr:cNvPr id="1220" name="Check Box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0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127</xdr:row>
          <xdr:rowOff>152400</xdr:rowOff>
        </xdr:from>
        <xdr:to>
          <xdr:col>36</xdr:col>
          <xdr:colOff>139700</xdr:colOff>
          <xdr:row>129</xdr:row>
          <xdr:rowOff>0</xdr:rowOff>
        </xdr:to>
        <xdr:sp macro="" textlink="">
          <xdr:nvSpPr>
            <xdr:cNvPr id="1221" name="Check Box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127</xdr:row>
          <xdr:rowOff>152400</xdr:rowOff>
        </xdr:from>
        <xdr:to>
          <xdr:col>36</xdr:col>
          <xdr:colOff>139700</xdr:colOff>
          <xdr:row>129</xdr:row>
          <xdr:rowOff>0</xdr:rowOff>
        </xdr:to>
        <xdr:sp macro="" textlink="">
          <xdr:nvSpPr>
            <xdr:cNvPr id="1222" name="Check Box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127</xdr:row>
          <xdr:rowOff>152400</xdr:rowOff>
        </xdr:from>
        <xdr:to>
          <xdr:col>36</xdr:col>
          <xdr:colOff>139700</xdr:colOff>
          <xdr:row>129</xdr:row>
          <xdr:rowOff>0</xdr:rowOff>
        </xdr:to>
        <xdr:sp macro="" textlink="">
          <xdr:nvSpPr>
            <xdr:cNvPr id="1223" name="Check Box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xdr:twoCellAnchor editAs="oneCell">
    <xdr:from>
      <xdr:col>16</xdr:col>
      <xdr:colOff>0</xdr:colOff>
      <xdr:row>135</xdr:row>
      <xdr:rowOff>0</xdr:rowOff>
    </xdr:from>
    <xdr:to>
      <xdr:col>16</xdr:col>
      <xdr:colOff>304800</xdr:colOff>
      <xdr:row>136</xdr:row>
      <xdr:rowOff>103716</xdr:rowOff>
    </xdr:to>
    <xdr:sp macro="" textlink="">
      <xdr:nvSpPr>
        <xdr:cNvPr id="1224" name="AutoShape 200" descr="Shirts - Kleding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SpPr>
          <a:spLocks noChangeAspect="1" noChangeArrowheads="1"/>
        </xdr:cNvSpPr>
      </xdr:nvSpPr>
      <xdr:spPr bwMode="auto">
        <a:xfrm>
          <a:off x="6648450" y="4859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304800</xdr:colOff>
      <xdr:row>134</xdr:row>
      <xdr:rowOff>104775</xdr:rowOff>
    </xdr:to>
    <xdr:sp macro="" textlink="">
      <xdr:nvSpPr>
        <xdr:cNvPr id="1225" name="AutoShape 201" descr="Shirts - Kleding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SpPr>
          <a:spLocks noChangeAspect="1" noChangeArrowheads="1"/>
        </xdr:cNvSpPr>
      </xdr:nvSpPr>
      <xdr:spPr bwMode="auto">
        <a:xfrm>
          <a:off x="7762875" y="4819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179915</xdr:colOff>
      <xdr:row>132</xdr:row>
      <xdr:rowOff>147375</xdr:rowOff>
    </xdr:from>
    <xdr:to>
      <xdr:col>8</xdr:col>
      <xdr:colOff>198965</xdr:colOff>
      <xdr:row>132</xdr:row>
      <xdr:rowOff>1289048</xdr:rowOff>
    </xdr:to>
    <xdr:pic>
      <xdr:nvPicPr>
        <xdr:cNvPr id="222" name="Picture 221" descr="bol.com | Counter Shirt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832" y="47116208"/>
          <a:ext cx="886883" cy="1141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266700</xdr:colOff>
          <xdr:row>134</xdr:row>
          <xdr:rowOff>152400</xdr:rowOff>
        </xdr:from>
        <xdr:to>
          <xdr:col>21</xdr:col>
          <xdr:colOff>1358900</xdr:colOff>
          <xdr:row>136</xdr:row>
          <xdr:rowOff>12700</xdr:rowOff>
        </xdr:to>
        <xdr:sp macro="" textlink="">
          <xdr:nvSpPr>
            <xdr:cNvPr id="1227" name="Check Box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134</xdr:row>
          <xdr:rowOff>152400</xdr:rowOff>
        </xdr:from>
        <xdr:to>
          <xdr:col>36</xdr:col>
          <xdr:colOff>139700</xdr:colOff>
          <xdr:row>136</xdr:row>
          <xdr:rowOff>12700</xdr:rowOff>
        </xdr:to>
        <xdr:sp macro="" textlink="">
          <xdr:nvSpPr>
            <xdr:cNvPr id="1228" name="Check Box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134</xdr:row>
          <xdr:rowOff>152400</xdr:rowOff>
        </xdr:from>
        <xdr:to>
          <xdr:col>50</xdr:col>
          <xdr:colOff>139700</xdr:colOff>
          <xdr:row>136</xdr:row>
          <xdr:rowOff>12700</xdr:rowOff>
        </xdr:to>
        <xdr:sp macro="" textlink="">
          <xdr:nvSpPr>
            <xdr:cNvPr id="1229" name="Check Box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134</xdr:row>
          <xdr:rowOff>152400</xdr:rowOff>
        </xdr:from>
        <xdr:to>
          <xdr:col>50</xdr:col>
          <xdr:colOff>139700</xdr:colOff>
          <xdr:row>136</xdr:row>
          <xdr:rowOff>12700</xdr:rowOff>
        </xdr:to>
        <xdr:sp macro="" textlink="">
          <xdr:nvSpPr>
            <xdr:cNvPr id="1230" name="Check Box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134</xdr:row>
          <xdr:rowOff>152400</xdr:rowOff>
        </xdr:from>
        <xdr:to>
          <xdr:col>50</xdr:col>
          <xdr:colOff>139700</xdr:colOff>
          <xdr:row>136</xdr:row>
          <xdr:rowOff>12700</xdr:rowOff>
        </xdr:to>
        <xdr:sp macro="" textlink="">
          <xdr:nvSpPr>
            <xdr:cNvPr id="1231" name="Check Box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266700</xdr:colOff>
          <xdr:row>134</xdr:row>
          <xdr:rowOff>152400</xdr:rowOff>
        </xdr:from>
        <xdr:to>
          <xdr:col>50</xdr:col>
          <xdr:colOff>139700</xdr:colOff>
          <xdr:row>136</xdr:row>
          <xdr:rowOff>12700</xdr:rowOff>
        </xdr:to>
        <xdr:sp macro="" textlink="">
          <xdr:nvSpPr>
            <xdr:cNvPr id="1232" name="Check Box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twoCellAnchor>
    </mc:Choice>
    <mc:Fallback/>
  </mc:AlternateContent>
  <xdr:oneCellAnchor>
    <xdr:from>
      <xdr:col>0</xdr:col>
      <xdr:colOff>1121833</xdr:colOff>
      <xdr:row>0</xdr:row>
      <xdr:rowOff>31750</xdr:rowOff>
    </xdr:from>
    <xdr:ext cx="895350" cy="895350"/>
    <xdr:pic>
      <xdr:nvPicPr>
        <xdr:cNvPr id="226" name="image15.png" descr="PVCV, meer dan een club! | PVCV Vleuten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217083" y="31750"/>
          <a:ext cx="895350" cy="895350"/>
        </a:xfrm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oneCellAnchor>
        <xdr:from>
          <xdr:col>48</xdr:col>
          <xdr:colOff>266700</xdr:colOff>
          <xdr:row>105</xdr:row>
          <xdr:rowOff>152400</xdr:rowOff>
        </xdr:from>
        <xdr:ext cx="1092200" cy="249767"/>
        <xdr:sp macro="" textlink="">
          <xdr:nvSpPr>
            <xdr:cNvPr id="1233" name="Check Box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7FD3C240-604D-F140-AC4A-321DE3270A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48</xdr:col>
          <xdr:colOff>266700</xdr:colOff>
          <xdr:row>105</xdr:row>
          <xdr:rowOff>152400</xdr:rowOff>
        </xdr:from>
        <xdr:ext cx="1092200" cy="249767"/>
        <xdr:sp macro="" textlink="">
          <xdr:nvSpPr>
            <xdr:cNvPr id="1234" name="Check Box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AB2B96E7-39AD-2345-9570-E7B330EFAA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Toeveogen</a:t>
              </a:r>
            </a:p>
          </xdr:txBody>
        </xdr:sp>
        <xdr:clientData/>
      </xdr:one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var/folders/7x/_wdd98xd4lzdsrg2jl3whpyc0000gn/T/com.microsoft.Outlook/Outlook%20Temp/Pricelist%20Apparel%20%2019Q3-19Q4%20INTER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 list"/>
      <sheetName val="Maatschema's"/>
      <sheetName val="Assortment Size tabel"/>
      <sheetName val="Linesheet - calculatiesheet"/>
      <sheetName val="PRF-Product"/>
      <sheetName val="PRF-Assortment"/>
      <sheetName val="Calculatiesheet voorbeeld"/>
      <sheetName val="Salesmen samples"/>
      <sheetName val="Co modellen"/>
      <sheetName val="PRF"/>
    </sheetNames>
    <sheetDataSet>
      <sheetData sheetId="0">
        <row r="1">
          <cell r="O1" t="str">
            <v>ColorDescription</v>
          </cell>
        </row>
        <row r="2">
          <cell r="O2" t="str">
            <v>multicolor</v>
          </cell>
        </row>
        <row r="3">
          <cell r="O3" t="str">
            <v>pineapple/strawb/cherry</v>
          </cell>
        </row>
        <row r="4">
          <cell r="O4" t="str">
            <v>watermel/apple/banana</v>
          </cell>
        </row>
        <row r="5">
          <cell r="O5" t="str">
            <v>black/red/yellow</v>
          </cell>
        </row>
        <row r="6">
          <cell r="O6" t="str">
            <v>green/white/red</v>
          </cell>
        </row>
        <row r="7">
          <cell r="O7" t="str">
            <v>red/white/blue</v>
          </cell>
        </row>
        <row r="8">
          <cell r="O8" t="str">
            <v>assorti</v>
          </cell>
        </row>
        <row r="9">
          <cell r="O9" t="str">
            <v>transparent (natural)</v>
          </cell>
        </row>
        <row r="10">
          <cell r="O10" t="str">
            <v>white</v>
          </cell>
        </row>
        <row r="11">
          <cell r="O11" t="str">
            <v>white (black strap, white logo)</v>
          </cell>
        </row>
        <row r="12">
          <cell r="O12" t="str">
            <v>white (white strap, black logo)</v>
          </cell>
        </row>
        <row r="13">
          <cell r="O13" t="str">
            <v>white (white strap, grey logo)</v>
          </cell>
        </row>
        <row r="14">
          <cell r="O14" t="str">
            <v>white/blue</v>
          </cell>
        </row>
        <row r="15">
          <cell r="O15" t="str">
            <v>white/black</v>
          </cell>
        </row>
        <row r="16">
          <cell r="O16" t="str">
            <v>white/grey</v>
          </cell>
        </row>
        <row r="17">
          <cell r="O17" t="str">
            <v>white/green</v>
          </cell>
        </row>
        <row r="18">
          <cell r="O18" t="str">
            <v>white/red</v>
          </cell>
        </row>
        <row r="19">
          <cell r="O19" t="str">
            <v>white/navy</v>
          </cell>
        </row>
        <row r="20">
          <cell r="O20" t="str">
            <v>white/pink</v>
          </cell>
        </row>
        <row r="21">
          <cell r="O21" t="str">
            <v>white/lt.blue</v>
          </cell>
        </row>
        <row r="22">
          <cell r="O22" t="str">
            <v>white/silver</v>
          </cell>
        </row>
        <row r="23">
          <cell r="O23" t="str">
            <v>white/purple</v>
          </cell>
        </row>
        <row r="24">
          <cell r="O24" t="str">
            <v>white/blue/red</v>
          </cell>
        </row>
        <row r="25">
          <cell r="O25" t="str">
            <v>white/black/red</v>
          </cell>
        </row>
        <row r="26">
          <cell r="O26" t="str">
            <v>white/orange/black</v>
          </cell>
        </row>
        <row r="27">
          <cell r="O27" t="str">
            <v>white/blue/yellow</v>
          </cell>
        </row>
        <row r="28">
          <cell r="O28" t="str">
            <v>white/yellow/blue</v>
          </cell>
        </row>
        <row r="29">
          <cell r="O29" t="str">
            <v>white/green/yellow</v>
          </cell>
        </row>
        <row r="30">
          <cell r="O30" t="str">
            <v>white/black/grey</v>
          </cell>
        </row>
        <row r="31">
          <cell r="O31" t="str">
            <v>off white</v>
          </cell>
        </row>
        <row r="32">
          <cell r="O32" t="str">
            <v>off white/purple</v>
          </cell>
        </row>
        <row r="33">
          <cell r="O33" t="str">
            <v>black</v>
          </cell>
        </row>
        <row r="34">
          <cell r="O34" t="str">
            <v>black (black strap, white logo)</v>
          </cell>
        </row>
        <row r="35">
          <cell r="O35" t="str">
            <v>black (black strap, orange logo)</v>
          </cell>
        </row>
        <row r="36">
          <cell r="O36" t="str">
            <v>black (black strap, fuchsia logo)</v>
          </cell>
        </row>
        <row r="37">
          <cell r="O37" t="str">
            <v>black/blue</v>
          </cell>
        </row>
        <row r="38">
          <cell r="O38" t="str">
            <v>black/white</v>
          </cell>
        </row>
        <row r="39">
          <cell r="O39" t="str">
            <v>black/grey</v>
          </cell>
        </row>
        <row r="40">
          <cell r="O40" t="str">
            <v>black/red</v>
          </cell>
        </row>
        <row r="41">
          <cell r="O41" t="str">
            <v>black/lime green</v>
          </cell>
        </row>
        <row r="42">
          <cell r="O42" t="str">
            <v>black/pink</v>
          </cell>
        </row>
        <row r="43">
          <cell r="O43" t="str">
            <v>black/yellow</v>
          </cell>
        </row>
        <row r="44">
          <cell r="O44" t="str">
            <v>black/green</v>
          </cell>
        </row>
        <row r="45">
          <cell r="O45" t="str">
            <v>black/purple</v>
          </cell>
        </row>
        <row r="46">
          <cell r="O46" t="str">
            <v>black/orange</v>
          </cell>
        </row>
        <row r="47">
          <cell r="O47" t="str">
            <v>black/raspberry</v>
          </cell>
        </row>
        <row r="48">
          <cell r="O48" t="str">
            <v>black/fluo yellow</v>
          </cell>
        </row>
        <row r="49">
          <cell r="O49" t="str">
            <v>black/fluo green</v>
          </cell>
        </row>
        <row r="50">
          <cell r="O50" t="str">
            <v>black/silver</v>
          </cell>
        </row>
        <row r="51">
          <cell r="O51" t="str">
            <v>black/dk.grey</v>
          </cell>
        </row>
        <row r="52">
          <cell r="O52" t="str">
            <v>black/lt.grey</v>
          </cell>
        </row>
        <row r="53">
          <cell r="O53" t="str">
            <v>black/grey/red</v>
          </cell>
        </row>
        <row r="54">
          <cell r="O54" t="str">
            <v>black/white/lime</v>
          </cell>
        </row>
        <row r="55">
          <cell r="O55" t="str">
            <v>black/white/red</v>
          </cell>
        </row>
        <row r="56">
          <cell r="O56" t="str">
            <v>black/grey/brown</v>
          </cell>
        </row>
        <row r="57">
          <cell r="O57" t="str">
            <v>black/grey/burgundy</v>
          </cell>
        </row>
        <row r="58">
          <cell r="O58" t="str">
            <v>black/red/yellow/green</v>
          </cell>
        </row>
        <row r="59">
          <cell r="O59" t="str">
            <v>black with C</v>
          </cell>
        </row>
        <row r="60">
          <cell r="O60" t="str">
            <v>black without C</v>
          </cell>
        </row>
        <row r="61">
          <cell r="O61" t="str">
            <v>black/reflective</v>
          </cell>
        </row>
        <row r="62">
          <cell r="O62" t="str">
            <v>chrome black</v>
          </cell>
        </row>
        <row r="63">
          <cell r="O63" t="str">
            <v>metallic black</v>
          </cell>
        </row>
        <row r="64">
          <cell r="O64" t="str">
            <v>black animal print</v>
          </cell>
        </row>
        <row r="65">
          <cell r="O65" t="str">
            <v>transparent black/smoke               </v>
          </cell>
        </row>
        <row r="66">
          <cell r="O66" t="str">
            <v>transparent black</v>
          </cell>
        </row>
        <row r="67">
          <cell r="O67" t="str">
            <v>blue</v>
          </cell>
        </row>
        <row r="68">
          <cell r="O68" t="str">
            <v>blue/white</v>
          </cell>
        </row>
        <row r="69">
          <cell r="O69" t="str">
            <v>blue/black</v>
          </cell>
        </row>
        <row r="70">
          <cell r="O70" t="str">
            <v>blue/red</v>
          </cell>
        </row>
        <row r="71">
          <cell r="O71" t="str">
            <v>blue/lime</v>
          </cell>
        </row>
        <row r="72">
          <cell r="O72" t="str">
            <v>blue/yellow</v>
          </cell>
        </row>
        <row r="73">
          <cell r="O73" t="str">
            <v>blue/green</v>
          </cell>
        </row>
        <row r="74">
          <cell r="O74" t="str">
            <v>blue/orange</v>
          </cell>
        </row>
        <row r="75">
          <cell r="O75" t="str">
            <v>metallic blue</v>
          </cell>
        </row>
        <row r="76">
          <cell r="O76" t="str">
            <v>sports blue/black</v>
          </cell>
        </row>
        <row r="77">
          <cell r="O77" t="str">
            <v>navy</v>
          </cell>
        </row>
        <row r="78">
          <cell r="O78" t="str">
            <v>navy/blue</v>
          </cell>
        </row>
        <row r="79">
          <cell r="O79" t="str">
            <v>navy/grey</v>
          </cell>
        </row>
        <row r="80">
          <cell r="O80" t="str">
            <v>navy/red</v>
          </cell>
        </row>
        <row r="81">
          <cell r="O81" t="str">
            <v>navy/white</v>
          </cell>
        </row>
        <row r="82">
          <cell r="O82" t="str">
            <v>navy/fuchsia</v>
          </cell>
        </row>
        <row r="83">
          <cell r="O83" t="str">
            <v>navy/green</v>
          </cell>
        </row>
        <row r="84">
          <cell r="O84" t="str">
            <v>navy/silver</v>
          </cell>
        </row>
        <row r="85">
          <cell r="O85" t="str">
            <v>navy/dk.grey</v>
          </cell>
        </row>
        <row r="86">
          <cell r="O86" t="str">
            <v>royal blue/white/pink</v>
          </cell>
        </row>
        <row r="87">
          <cell r="O87" t="str">
            <v>blue/black/white</v>
          </cell>
        </row>
        <row r="88">
          <cell r="O88" t="str">
            <v>ocean blue/royal blue</v>
          </cell>
        </row>
        <row r="89">
          <cell r="O89" t="str">
            <v>dazzling blue</v>
          </cell>
        </row>
        <row r="90">
          <cell r="O90" t="str">
            <v>dark blue</v>
          </cell>
        </row>
        <row r="91">
          <cell r="O91" t="str">
            <v>royal blue</v>
          </cell>
        </row>
        <row r="92">
          <cell r="O92" t="str">
            <v>royal blue/pink</v>
          </cell>
        </row>
        <row r="93">
          <cell r="O93" t="str">
            <v>royal blue melee/white</v>
          </cell>
        </row>
        <row r="94">
          <cell r="O94" t="str">
            <v>navy/white/red</v>
          </cell>
        </row>
        <row r="95">
          <cell r="O95" t="str">
            <v>air blue</v>
          </cell>
        </row>
        <row r="96">
          <cell r="O96" t="str">
            <v>sports blue</v>
          </cell>
        </row>
        <row r="97">
          <cell r="O97" t="str">
            <v>lt.blue</v>
          </cell>
        </row>
        <row r="98">
          <cell r="O98" t="str">
            <v>light blue/black</v>
          </cell>
        </row>
        <row r="99">
          <cell r="O99" t="str">
            <v>light blue/navy</v>
          </cell>
        </row>
        <row r="100">
          <cell r="O100" t="str">
            <v>royal blue/white/navy</v>
          </cell>
        </row>
        <row r="101">
          <cell r="O101" t="str">
            <v>purple</v>
          </cell>
        </row>
        <row r="102">
          <cell r="O102" t="str">
            <v>blue/silver</v>
          </cell>
        </row>
        <row r="103">
          <cell r="O103" t="str">
            <v>purple/silver</v>
          </cell>
        </row>
        <row r="104">
          <cell r="O104" t="str">
            <v>aqua/navy/orange</v>
          </cell>
        </row>
        <row r="105">
          <cell r="O105" t="str">
            <v>transparent purple</v>
          </cell>
        </row>
        <row r="106">
          <cell r="O106" t="str">
            <v>lilac</v>
          </cell>
        </row>
        <row r="107">
          <cell r="O107" t="str">
            <v>aqua/pink/navy</v>
          </cell>
        </row>
        <row r="108">
          <cell r="O108" t="str">
            <v>aqua</v>
          </cell>
        </row>
        <row r="109">
          <cell r="O109" t="str">
            <v>blue/orange/lime</v>
          </cell>
        </row>
        <row r="110">
          <cell r="O110" t="str">
            <v>transparent lt.blue</v>
          </cell>
        </row>
        <row r="111">
          <cell r="O111" t="str">
            <v>transparent blue/black</v>
          </cell>
        </row>
        <row r="112">
          <cell r="O112" t="str">
            <v>aqua/pink</v>
          </cell>
        </row>
        <row r="113">
          <cell r="O113" t="str">
            <v>transparent blue</v>
          </cell>
        </row>
        <row r="114">
          <cell r="O114" t="str">
            <v>brown</v>
          </cell>
        </row>
        <row r="115">
          <cell r="O115" t="str">
            <v>brown/black</v>
          </cell>
        </row>
        <row r="116">
          <cell r="O116" t="str">
            <v>brown/grey</v>
          </cell>
        </row>
        <row r="117">
          <cell r="O117" t="str">
            <v>brown/pink</v>
          </cell>
        </row>
        <row r="118">
          <cell r="O118" t="str">
            <v>brown/bronze</v>
          </cell>
        </row>
        <row r="119">
          <cell r="O119" t="str">
            <v>brown/beige</v>
          </cell>
        </row>
        <row r="120">
          <cell r="O120" t="str">
            <v>dk. brown</v>
          </cell>
        </row>
        <row r="121">
          <cell r="O121" t="str">
            <v>beige</v>
          </cell>
        </row>
        <row r="122">
          <cell r="O122" t="str">
            <v>brown melange</v>
          </cell>
        </row>
        <row r="123">
          <cell r="O123" t="str">
            <v>khaki</v>
          </cell>
        </row>
        <row r="124">
          <cell r="O124" t="str">
            <v>red</v>
          </cell>
        </row>
        <row r="125">
          <cell r="O125" t="str">
            <v>red/blue</v>
          </cell>
        </row>
        <row r="126">
          <cell r="O126" t="str">
            <v>red/black</v>
          </cell>
        </row>
        <row r="127">
          <cell r="O127" t="str">
            <v>red/white</v>
          </cell>
        </row>
        <row r="128">
          <cell r="O128" t="str">
            <v>red/yellow</v>
          </cell>
        </row>
        <row r="129">
          <cell r="O129" t="str">
            <v>red/green</v>
          </cell>
        </row>
        <row r="130">
          <cell r="O130" t="str">
            <v>red/black/white</v>
          </cell>
        </row>
        <row r="131">
          <cell r="O131" t="str">
            <v>red/blue/black</v>
          </cell>
        </row>
        <row r="132">
          <cell r="O132" t="str">
            <v>red/blue/grey</v>
          </cell>
        </row>
        <row r="133">
          <cell r="O133" t="str">
            <v>metallic red</v>
          </cell>
        </row>
        <row r="134">
          <cell r="O134" t="str">
            <v>tango red/black</v>
          </cell>
        </row>
        <row r="135">
          <cell r="O135" t="str">
            <v>orange/white</v>
          </cell>
        </row>
        <row r="136">
          <cell r="O136" t="str">
            <v>orange/black</v>
          </cell>
        </row>
        <row r="137">
          <cell r="O137" t="str">
            <v>orange/brown</v>
          </cell>
        </row>
        <row r="138">
          <cell r="O138" t="str">
            <v>orange/blue/white</v>
          </cell>
        </row>
        <row r="139">
          <cell r="O139" t="str">
            <v>orange/navy</v>
          </cell>
        </row>
        <row r="140">
          <cell r="O140" t="str">
            <v>orange/green (slow)</v>
          </cell>
        </row>
        <row r="141">
          <cell r="O141" t="str">
            <v>orange/li. blue</v>
          </cell>
        </row>
        <row r="142">
          <cell r="O142" t="str">
            <v>bright orange</v>
          </cell>
        </row>
        <row r="143">
          <cell r="O143" t="str">
            <v>peach</v>
          </cell>
        </row>
        <row r="144">
          <cell r="O144" t="str">
            <v>orange</v>
          </cell>
        </row>
        <row r="145">
          <cell r="O145" t="str">
            <v>fluo orange</v>
          </cell>
        </row>
        <row r="146">
          <cell r="O146" t="str">
            <v>beet purple</v>
          </cell>
        </row>
        <row r="147">
          <cell r="O147" t="str">
            <v>burgundy</v>
          </cell>
        </row>
        <row r="148">
          <cell r="O148" t="str">
            <v>burgundy melee</v>
          </cell>
        </row>
        <row r="149">
          <cell r="O149" t="str">
            <v>melon red</v>
          </cell>
        </row>
        <row r="150">
          <cell r="O150" t="str">
            <v>melon red/white</v>
          </cell>
        </row>
        <row r="151">
          <cell r="O151" t="str">
            <v>melon red/white/navy</v>
          </cell>
        </row>
        <row r="152">
          <cell r="O152" t="str">
            <v>coral</v>
          </cell>
        </row>
        <row r="153">
          <cell r="O153" t="str">
            <v>coral space</v>
          </cell>
        </row>
        <row r="154">
          <cell r="O154" t="str">
            <v>yellow</v>
          </cell>
        </row>
        <row r="155">
          <cell r="O155" t="str">
            <v>yellow/blue</v>
          </cell>
        </row>
        <row r="156">
          <cell r="O156" t="str">
            <v>yellow/black</v>
          </cell>
        </row>
        <row r="157">
          <cell r="O157" t="str">
            <v>yellow/red</v>
          </cell>
        </row>
        <row r="158">
          <cell r="O158" t="str">
            <v>yellow/green</v>
          </cell>
        </row>
        <row r="159">
          <cell r="O159" t="str">
            <v>yellow/orange</v>
          </cell>
        </row>
        <row r="160">
          <cell r="O160" t="str">
            <v>yellow/orange/green</v>
          </cell>
        </row>
        <row r="161">
          <cell r="O161" t="str">
            <v>fluo yellow</v>
          </cell>
        </row>
        <row r="162">
          <cell r="O162" t="str">
            <v>fluo yellow/reflection</v>
          </cell>
        </row>
        <row r="163">
          <cell r="O163" t="str">
            <v>fluo yellow/black</v>
          </cell>
        </row>
        <row r="164">
          <cell r="O164" t="str">
            <v>fluo yellow/silver</v>
          </cell>
        </row>
        <row r="165">
          <cell r="O165" t="str">
            <v>yellow sun</v>
          </cell>
        </row>
        <row r="166">
          <cell r="O166" t="str">
            <v>transparent yellow</v>
          </cell>
        </row>
        <row r="167">
          <cell r="O167" t="str">
            <v>green</v>
          </cell>
        </row>
        <row r="168">
          <cell r="O168" t="str">
            <v>green/blue</v>
          </cell>
        </row>
        <row r="169">
          <cell r="O169" t="str">
            <v>green/black</v>
          </cell>
        </row>
        <row r="170">
          <cell r="O170" t="str">
            <v>green/red</v>
          </cell>
        </row>
        <row r="171">
          <cell r="O171" t="str">
            <v>green/yellow</v>
          </cell>
        </row>
        <row r="172">
          <cell r="O172" t="str">
            <v>green/white</v>
          </cell>
        </row>
        <row r="173">
          <cell r="O173" t="str">
            <v>green/orange/blue</v>
          </cell>
        </row>
        <row r="174">
          <cell r="O174" t="str">
            <v>green/blue/white</v>
          </cell>
        </row>
        <row r="175">
          <cell r="O175" t="str">
            <v>scuba blue</v>
          </cell>
        </row>
        <row r="176">
          <cell r="O176" t="str">
            <v>scuba blue/white</v>
          </cell>
        </row>
        <row r="177">
          <cell r="O177" t="str">
            <v>lime green/black</v>
          </cell>
        </row>
        <row r="178">
          <cell r="O178" t="str">
            <v>lemonade</v>
          </cell>
        </row>
        <row r="179">
          <cell r="O179" t="str">
            <v>fluo green</v>
          </cell>
        </row>
        <row r="180">
          <cell r="O180" t="str">
            <v>forest night</v>
          </cell>
        </row>
        <row r="181">
          <cell r="O181" t="str">
            <v>forrest night melee/white</v>
          </cell>
        </row>
        <row r="182">
          <cell r="O182" t="str">
            <v>mint</v>
          </cell>
        </row>
        <row r="183">
          <cell r="O183" t="str">
            <v>lime green/blue</v>
          </cell>
        </row>
        <row r="184">
          <cell r="O184" t="str">
            <v>lime green/white</v>
          </cell>
        </row>
        <row r="185">
          <cell r="O185" t="str">
            <v>transparent green/black</v>
          </cell>
        </row>
        <row r="186">
          <cell r="O186" t="str">
            <v>transparent green</v>
          </cell>
        </row>
        <row r="187">
          <cell r="O187" t="str">
            <v>grey</v>
          </cell>
        </row>
        <row r="188">
          <cell r="O188" t="str">
            <v>grey/white</v>
          </cell>
        </row>
        <row r="189">
          <cell r="O189" t="str">
            <v>grey/red</v>
          </cell>
        </row>
        <row r="190">
          <cell r="O190" t="str">
            <v>grey/lime</v>
          </cell>
        </row>
        <row r="191">
          <cell r="O191" t="str">
            <v>grey/pink</v>
          </cell>
        </row>
        <row r="192">
          <cell r="O192" t="str">
            <v>rouge red/black</v>
          </cell>
        </row>
        <row r="193">
          <cell r="O193" t="str">
            <v>grey/orange</v>
          </cell>
        </row>
        <row r="194">
          <cell r="O194" t="str">
            <v>grey melee</v>
          </cell>
        </row>
        <row r="195">
          <cell r="O195" t="str">
            <v>grey melee/black</v>
          </cell>
        </row>
        <row r="196">
          <cell r="O196" t="str">
            <v>dk. grey</v>
          </cell>
        </row>
        <row r="197">
          <cell r="O197" t="str">
            <v>dark grey/black</v>
          </cell>
        </row>
        <row r="198">
          <cell r="O198" t="str">
            <v>dark grey melee</v>
          </cell>
        </row>
        <row r="199">
          <cell r="O199" t="str">
            <v>nickel</v>
          </cell>
        </row>
        <row r="200">
          <cell r="O200" t="str">
            <v>aluminium</v>
          </cell>
        </row>
        <row r="201">
          <cell r="O201" t="str">
            <v>smoke</v>
          </cell>
        </row>
        <row r="202">
          <cell r="O202" t="str">
            <v>smoke black</v>
          </cell>
        </row>
        <row r="203">
          <cell r="O203" t="str">
            <v>antracite melee</v>
          </cell>
        </row>
        <row r="204">
          <cell r="O204" t="str">
            <v>chrome</v>
          </cell>
        </row>
        <row r="205">
          <cell r="O205" t="str">
            <v>chrome plated</v>
          </cell>
        </row>
        <row r="206">
          <cell r="O206" t="str">
            <v>(gun)metal</v>
          </cell>
        </row>
        <row r="207">
          <cell r="O207" t="str">
            <v>silver</v>
          </cell>
        </row>
        <row r="208">
          <cell r="O208" t="str">
            <v>silver/black</v>
          </cell>
        </row>
        <row r="209">
          <cell r="O209" t="str">
            <v>army grey/blue</v>
          </cell>
        </row>
        <row r="210">
          <cell r="O210" t="str">
            <v>pink</v>
          </cell>
        </row>
        <row r="211">
          <cell r="O211" t="str">
            <v>pink/blue</v>
          </cell>
        </row>
        <row r="212">
          <cell r="O212" t="str">
            <v>pink/black</v>
          </cell>
        </row>
        <row r="213">
          <cell r="O213" t="str">
            <v>pink/grey</v>
          </cell>
        </row>
        <row r="214">
          <cell r="O214" t="str">
            <v>pink/white</v>
          </cell>
        </row>
        <row r="215">
          <cell r="O215" t="str">
            <v>pink/light pink</v>
          </cell>
        </row>
        <row r="216">
          <cell r="O216" t="str">
            <v>pink/purple</v>
          </cell>
        </row>
        <row r="217">
          <cell r="O217" t="str">
            <v>pink/blue/lime</v>
          </cell>
        </row>
        <row r="218">
          <cell r="O218" t="str">
            <v>pink/aqua</v>
          </cell>
        </row>
        <row r="219">
          <cell r="O219" t="str">
            <v>pink/silver</v>
          </cell>
        </row>
        <row r="220">
          <cell r="O220" t="str">
            <v>pink/aqua/navy</v>
          </cell>
        </row>
        <row r="221">
          <cell r="O221" t="str">
            <v>pink/silver/purple</v>
          </cell>
        </row>
        <row r="222">
          <cell r="O222" t="str">
            <v>blossum</v>
          </cell>
        </row>
        <row r="223">
          <cell r="O223" t="str">
            <v>fuchsia</v>
          </cell>
        </row>
        <row r="224">
          <cell r="O224" t="str">
            <v>fuchsia/blue</v>
          </cell>
        </row>
        <row r="225">
          <cell r="O225" t="str">
            <v>fuchsia/grey</v>
          </cell>
        </row>
        <row r="226">
          <cell r="O226" t="str">
            <v>fuchsia/white</v>
          </cell>
        </row>
        <row r="227">
          <cell r="O227" t="str">
            <v>fuchsia/navy</v>
          </cell>
        </row>
        <row r="228">
          <cell r="O228" t="str">
            <v>fuchsia/silver</v>
          </cell>
        </row>
        <row r="229">
          <cell r="O229" t="str">
            <v>magic magenta</v>
          </cell>
        </row>
        <row r="230">
          <cell r="O230" t="str">
            <v>pink/royal blue</v>
          </cell>
        </row>
        <row r="231">
          <cell r="O231" t="str">
            <v>transparent pink/black                       </v>
          </cell>
        </row>
        <row r="232">
          <cell r="O232" t="str">
            <v>fluo pink</v>
          </cell>
        </row>
        <row r="233">
          <cell r="O233" t="str">
            <v>transparent pink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51" Type="http://schemas.openxmlformats.org/officeDocument/2006/relationships/ctrlProp" Target="../ctrlProps/ctrlProp148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72" Type="http://schemas.openxmlformats.org/officeDocument/2006/relationships/ctrlProp" Target="../ctrlProps/ctrlProp169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79" Type="http://schemas.openxmlformats.org/officeDocument/2006/relationships/ctrlProp" Target="../ctrlProps/ctrlProp176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16" Type="http://schemas.openxmlformats.org/officeDocument/2006/relationships/ctrlProp" Target="../ctrlProps/ctrlProp13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" Type="http://schemas.openxmlformats.org/officeDocument/2006/relationships/printerSettings" Target="../printerSettings/printerSettings1.bin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tabColor rgb="FF0070C0"/>
  </sheetPr>
  <dimension ref="A1:CB176"/>
  <sheetViews>
    <sheetView showGridLines="0" tabSelected="1" zoomScale="90" zoomScaleNormal="90" workbookViewId="0">
      <selection activeCell="AW110" sqref="AW110"/>
    </sheetView>
  </sheetViews>
  <sheetFormatPr baseColWidth="10" defaultColWidth="8.83203125" defaultRowHeight="15"/>
  <cols>
    <col min="1" max="1" width="30.83203125" style="15" customWidth="1"/>
    <col min="2" max="2" width="9.6640625" customWidth="1"/>
    <col min="3" max="3" width="12" customWidth="1"/>
    <col min="4" max="4" width="0.83203125" customWidth="1"/>
    <col min="5" max="6" width="3.6640625" customWidth="1"/>
    <col min="7" max="7" width="4.6640625" customWidth="1"/>
    <col min="8" max="8" width="4.5" customWidth="1"/>
    <col min="9" max="9" width="3.6640625" customWidth="1"/>
    <col min="10" max="10" width="6.1640625" customWidth="1"/>
    <col min="11" max="11" width="0.83203125" customWidth="1"/>
    <col min="12" max="13" width="3.6640625" customWidth="1"/>
    <col min="14" max="15" width="4.33203125" customWidth="1"/>
    <col min="16" max="16" width="3.6640625" customWidth="1"/>
    <col min="17" max="17" width="4.6640625" customWidth="1"/>
    <col min="18" max="18" width="0.83203125" customWidth="1"/>
    <col min="19" max="21" width="3.6640625" customWidth="1"/>
    <col min="22" max="22" width="24.83203125" customWidth="1"/>
    <col min="23" max="23" width="3.6640625" customWidth="1"/>
    <col min="24" max="24" width="4.6640625" customWidth="1"/>
    <col min="25" max="25" width="2.5" customWidth="1"/>
    <col min="26" max="26" width="9" customWidth="1"/>
    <col min="27" max="27" width="11.5" hidden="1" customWidth="1"/>
    <col min="28" max="31" width="3.6640625" customWidth="1"/>
    <col min="32" max="32" width="0.83203125" customWidth="1"/>
    <col min="33" max="34" width="3.6640625" customWidth="1"/>
    <col min="35" max="35" width="12" bestFit="1" customWidth="1"/>
    <col min="36" max="38" width="3.6640625" customWidth="1"/>
    <col min="39" max="39" width="9.6640625" bestFit="1" customWidth="1"/>
    <col min="40" max="40" width="4.83203125" hidden="1" customWidth="1"/>
    <col min="41" max="45" width="3.6640625" customWidth="1"/>
    <col min="46" max="46" width="0.83203125" customWidth="1"/>
    <col min="47" max="48" width="3.6640625" customWidth="1"/>
    <col min="49" max="49" width="12" bestFit="1" customWidth="1"/>
    <col min="50" max="52" width="3.6640625" customWidth="1"/>
    <col min="53" max="53" width="9.6640625" bestFit="1" customWidth="1"/>
    <col min="54" max="54" width="4.83203125" style="68" hidden="1" customWidth="1"/>
    <col min="55" max="56" width="2.6640625" style="7" customWidth="1"/>
    <col min="57" max="57" width="0.33203125" style="7" customWidth="1"/>
    <col min="58" max="58" width="1" style="7" customWidth="1"/>
    <col min="59" max="59" width="2.5" style="7" hidden="1" customWidth="1"/>
    <col min="60" max="60" width="2.6640625" style="7" hidden="1" customWidth="1"/>
    <col min="61" max="61" width="0.1640625" style="7" customWidth="1"/>
    <col min="62" max="62" width="1.1640625" style="7" customWidth="1"/>
    <col min="63" max="63" width="12.5" customWidth="1"/>
    <col min="64" max="64" width="6" customWidth="1"/>
    <col min="65" max="66" width="2.6640625" customWidth="1"/>
    <col min="67" max="67" width="10.83203125" customWidth="1"/>
    <col min="68" max="68" width="7.33203125" hidden="1" customWidth="1"/>
    <col min="69" max="74" width="2.6640625" style="7" customWidth="1"/>
    <col min="75" max="75" width="15.5" customWidth="1"/>
    <col min="76" max="78" width="2.6640625" customWidth="1"/>
    <col min="79" max="79" width="11.5" style="7" customWidth="1"/>
    <col min="80" max="80" width="8.83203125" style="77" hidden="1" customWidth="1"/>
  </cols>
  <sheetData>
    <row r="1" spans="1:80" ht="14.25" customHeight="1">
      <c r="Y1" s="103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5"/>
      <c r="AM1" s="44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</row>
    <row r="2" spans="1:80" ht="23.25" customHeight="1">
      <c r="A2" s="47" t="s">
        <v>48</v>
      </c>
      <c r="F2" s="98" t="s">
        <v>112</v>
      </c>
      <c r="G2" s="99"/>
      <c r="H2" s="99"/>
      <c r="I2" s="99"/>
      <c r="J2" s="99"/>
      <c r="K2" s="100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4"/>
      <c r="Y2" s="98" t="s">
        <v>8</v>
      </c>
      <c r="Z2" s="99"/>
      <c r="AA2" s="99"/>
      <c r="AB2" s="99"/>
      <c r="AC2" s="99"/>
      <c r="AD2" s="99"/>
      <c r="AE2" s="100"/>
      <c r="AF2" s="106">
        <f>B8+B14+B20+B26+B32+B38+B44+B50+B56+B62+B68+B74+B80+B86+B92+B100+B106+B113+B121+B128+B135</f>
        <v>0</v>
      </c>
      <c r="AG2" s="107"/>
      <c r="AH2" s="107"/>
      <c r="AI2" s="107"/>
      <c r="AJ2" s="107"/>
      <c r="AK2" s="108"/>
      <c r="AM2" s="66"/>
      <c r="AN2" s="97"/>
      <c r="AO2" s="97"/>
      <c r="AP2" s="97"/>
      <c r="AQ2" s="97"/>
      <c r="AR2" s="97"/>
      <c r="AS2" s="97"/>
      <c r="AT2" s="46"/>
      <c r="AU2" s="95"/>
      <c r="AV2" s="95"/>
      <c r="AW2" s="95"/>
      <c r="AX2" s="95"/>
      <c r="AY2" s="95"/>
      <c r="AZ2" s="95"/>
    </row>
    <row r="3" spans="1:80" ht="23.25" customHeight="1">
      <c r="F3" s="98" t="s">
        <v>40</v>
      </c>
      <c r="G3" s="99"/>
      <c r="H3" s="99"/>
      <c r="I3" s="99"/>
      <c r="J3" s="99"/>
      <c r="K3" s="100"/>
      <c r="L3" s="102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4"/>
      <c r="Y3" s="98" t="s">
        <v>7</v>
      </c>
      <c r="Z3" s="99"/>
      <c r="AA3" s="99"/>
      <c r="AB3" s="99"/>
      <c r="AC3" s="99"/>
      <c r="AD3" s="99"/>
      <c r="AE3" s="100"/>
      <c r="AF3" s="109">
        <f>C8+C14+C20+C26+C32+C38+C44+C50+C56+C62+C68+C74+C80+C86+C92+C100+C106+C113+V115+AI115+V108+AI108+V102+AI102+V94+AI94+V88+V10+AI10+AW10+V16+AI16+V22+AI22+AW22+BK22+BW22+V28+AI28+V34+AI34+AW34+BK34+BW34+V40+AI40+V46+AI46+V58+AI58+AW58+AW64+AI64+V64+V70+AI70+AW70+AW76+AI76+V76+AW82+AI82+V82+AI88+AW88+V123+AI123+AW123+AI130+V130+V137+AI137+AW137+C135+C128+C121+AW108</f>
        <v>0</v>
      </c>
      <c r="AG3" s="110"/>
      <c r="AH3" s="110"/>
      <c r="AI3" s="110"/>
      <c r="AJ3" s="110"/>
      <c r="AK3" s="111"/>
      <c r="AM3" s="66"/>
      <c r="AN3" s="66"/>
      <c r="AO3" s="66"/>
      <c r="AP3" s="66"/>
      <c r="AQ3" s="66"/>
      <c r="AR3" s="66"/>
      <c r="AS3" s="66"/>
      <c r="AT3" s="46"/>
      <c r="AU3" s="96"/>
      <c r="AV3" s="96"/>
      <c r="AW3" s="96"/>
      <c r="AX3" s="96"/>
      <c r="AY3" s="96"/>
      <c r="AZ3" s="96"/>
    </row>
    <row r="4" spans="1:80"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</row>
    <row r="5" spans="1:80" s="1" customFormat="1" ht="16">
      <c r="A5" s="20" t="s">
        <v>5</v>
      </c>
      <c r="B5" s="11" t="s">
        <v>12</v>
      </c>
      <c r="C5" s="12" t="s">
        <v>13</v>
      </c>
      <c r="E5" s="13" t="e">
        <f>#REF!*100+1</f>
        <v>#REF!</v>
      </c>
      <c r="F5" s="13"/>
      <c r="G5" s="13"/>
      <c r="H5" s="13"/>
      <c r="I5" s="13"/>
      <c r="J5" s="13"/>
      <c r="K5" s="13"/>
      <c r="L5" s="13" t="e">
        <f>E5+1</f>
        <v>#REF!</v>
      </c>
      <c r="M5" s="13"/>
      <c r="N5" s="13"/>
      <c r="O5" s="13"/>
      <c r="P5" s="13"/>
      <c r="Q5" s="13"/>
      <c r="R5" s="13"/>
      <c r="BB5" s="69"/>
      <c r="BC5" s="26"/>
      <c r="BD5" s="26"/>
      <c r="BE5" s="26"/>
      <c r="BF5" s="26"/>
      <c r="BG5" s="26"/>
      <c r="BH5" s="26"/>
      <c r="BI5" s="26"/>
      <c r="BJ5" s="26"/>
      <c r="BQ5" s="26"/>
      <c r="BR5" s="26"/>
      <c r="BS5" s="26"/>
      <c r="BT5" s="26"/>
      <c r="BU5" s="26"/>
      <c r="BV5" s="26"/>
      <c r="CA5" s="26"/>
      <c r="CB5" s="78"/>
    </row>
    <row r="6" spans="1:80" ht="100" customHeight="1">
      <c r="A6" s="16" t="s">
        <v>14</v>
      </c>
      <c r="B6" s="10">
        <v>40.700000000000003</v>
      </c>
      <c r="C6" s="10">
        <v>45.7</v>
      </c>
      <c r="E6" s="112"/>
      <c r="F6" s="112"/>
      <c r="G6" s="112"/>
      <c r="H6" s="112"/>
      <c r="I6" s="112"/>
      <c r="J6" s="112"/>
      <c r="L6" s="112" t="s">
        <v>9</v>
      </c>
      <c r="M6" s="112"/>
      <c r="N6" s="112"/>
      <c r="O6" s="112"/>
      <c r="P6" s="112"/>
      <c r="Q6" s="112"/>
      <c r="V6" s="31" t="s">
        <v>35</v>
      </c>
      <c r="W6" s="32"/>
      <c r="X6" s="32"/>
      <c r="Y6" s="32"/>
      <c r="Z6" s="28">
        <v>6</v>
      </c>
      <c r="AA6" s="7"/>
      <c r="AB6" s="7"/>
      <c r="AC6" s="7"/>
      <c r="AD6" s="7"/>
      <c r="AE6" s="7"/>
      <c r="AF6" s="7"/>
      <c r="AG6" s="7"/>
      <c r="AH6" s="7"/>
      <c r="AI6" s="31" t="s">
        <v>36</v>
      </c>
      <c r="AJ6" s="32"/>
      <c r="AK6" s="32"/>
      <c r="AL6" s="32"/>
      <c r="AM6" s="28">
        <v>2.75</v>
      </c>
      <c r="AN6" s="7"/>
      <c r="AO6" s="7"/>
      <c r="AP6" s="7"/>
      <c r="AQ6" s="7"/>
      <c r="AR6" s="7"/>
      <c r="AS6" s="7"/>
      <c r="AT6" s="7"/>
      <c r="AU6" s="7"/>
      <c r="AV6" s="7"/>
      <c r="AW6" s="31" t="s">
        <v>37</v>
      </c>
      <c r="AX6" s="32"/>
      <c r="AY6" s="32"/>
      <c r="AZ6" s="32"/>
      <c r="BA6" s="28">
        <v>3.25</v>
      </c>
      <c r="BB6" s="70"/>
      <c r="BK6" s="7"/>
      <c r="BL6" s="7"/>
      <c r="BM6" s="7"/>
      <c r="BN6" s="7"/>
      <c r="BO6" s="7"/>
      <c r="BP6" s="7"/>
      <c r="BW6" s="7"/>
      <c r="BX6" s="7"/>
      <c r="BY6" s="7"/>
      <c r="BZ6" s="7"/>
    </row>
    <row r="7" spans="1:80" ht="16" thickBot="1">
      <c r="B7" s="2" t="s">
        <v>6</v>
      </c>
      <c r="C7" s="2" t="s">
        <v>4</v>
      </c>
      <c r="E7" s="114" t="str">
        <f>IF(ISERROR(VLOOKUP(E5,#REF!,8,0)),"",VLOOKUP(E5,#REF!,8,0))</f>
        <v/>
      </c>
      <c r="F7" s="115"/>
      <c r="G7" s="115"/>
      <c r="H7" s="115"/>
      <c r="I7" s="115"/>
      <c r="J7" s="116"/>
      <c r="L7" s="114" t="str">
        <f>IF(ISERROR(VLOOKUP(L5,#REF!,8,0)),"",VLOOKUP(L5,#REF!,8,0))</f>
        <v/>
      </c>
      <c r="M7" s="115"/>
      <c r="N7" s="115"/>
      <c r="O7" s="115"/>
      <c r="P7" s="115"/>
      <c r="Q7" s="116"/>
      <c r="V7" s="33" t="s">
        <v>113</v>
      </c>
      <c r="W7" s="94">
        <v>1</v>
      </c>
      <c r="X7" s="34"/>
      <c r="Y7" s="34"/>
      <c r="Z7" s="35"/>
      <c r="AA7" s="7"/>
      <c r="AB7" s="7"/>
      <c r="AC7" s="7"/>
      <c r="AD7" s="7"/>
      <c r="AE7" s="7"/>
      <c r="AF7" s="7"/>
      <c r="AG7" s="7"/>
      <c r="AH7" s="7"/>
      <c r="AI7" s="48"/>
      <c r="AJ7" s="34"/>
      <c r="AK7" s="34"/>
      <c r="AL7" s="34"/>
      <c r="AM7" s="35"/>
      <c r="AN7" s="7"/>
      <c r="AO7" s="7"/>
      <c r="AP7" s="7"/>
      <c r="AQ7" s="7"/>
      <c r="AR7" s="7"/>
      <c r="AS7" s="7"/>
      <c r="AT7" s="7"/>
      <c r="AU7" s="7"/>
      <c r="AV7" s="7"/>
      <c r="AW7" s="33"/>
      <c r="AX7" s="34"/>
      <c r="AY7" s="34"/>
      <c r="AZ7" s="34"/>
      <c r="BA7" s="35"/>
      <c r="BB7" s="70"/>
      <c r="BK7" s="7"/>
      <c r="BL7" s="7"/>
      <c r="BM7" s="7"/>
      <c r="BN7" s="7"/>
      <c r="BO7" s="7"/>
      <c r="BP7" s="7"/>
      <c r="BW7" s="7"/>
      <c r="BX7" s="7"/>
      <c r="BY7" s="7"/>
      <c r="BZ7" s="7"/>
    </row>
    <row r="8" spans="1:80" ht="16" thickBot="1">
      <c r="A8" s="17"/>
      <c r="B8" s="8">
        <f>SUM(E10:Q10)</f>
        <v>0</v>
      </c>
      <c r="C8" s="22">
        <f>((E10+F10+G10+H10+I10+J10)*B6)+((L10+M10+N10+O10+P10+Q10)*C6)</f>
        <v>0</v>
      </c>
      <c r="E8" s="113" t="str">
        <f>IF(ISERROR(VLOOKUP(E5,#REF!,17,0)),"",VLOOKUP(E5,#REF!,17,0))</f>
        <v/>
      </c>
      <c r="F8" s="113"/>
      <c r="G8" s="113"/>
      <c r="H8" s="113"/>
      <c r="I8" s="113"/>
      <c r="J8" s="113"/>
      <c r="L8" s="113" t="str">
        <f>IF(ISERROR(VLOOKUP(L5,#REF!,17,0)),"",VLOOKUP(L5,#REF!,17,0))</f>
        <v/>
      </c>
      <c r="M8" s="113"/>
      <c r="N8" s="113"/>
      <c r="O8" s="113"/>
      <c r="P8" s="113"/>
      <c r="Q8" s="113"/>
      <c r="V8" s="36">
        <f>SUM($E10:$J10)+SUM($L10:$Q10)</f>
        <v>0</v>
      </c>
      <c r="W8" s="37"/>
      <c r="X8" s="37"/>
      <c r="Y8" s="37"/>
      <c r="Z8" s="38">
        <f>V8*Z6*W7</f>
        <v>0</v>
      </c>
      <c r="AA8" s="7"/>
      <c r="AB8" s="7"/>
      <c r="AC8" s="7"/>
      <c r="AD8" s="7"/>
      <c r="AE8" s="7"/>
      <c r="AF8" s="7"/>
      <c r="AG8" s="7"/>
      <c r="AH8" s="7"/>
      <c r="AI8" s="36">
        <f>SUM($E10:$J10)+SUM($L10:$Q10)</f>
        <v>0</v>
      </c>
      <c r="AJ8" s="37"/>
      <c r="AK8" s="37"/>
      <c r="AL8" s="37"/>
      <c r="AM8" s="38">
        <f>AI8*AM6</f>
        <v>0</v>
      </c>
      <c r="AN8" s="7"/>
      <c r="AO8" s="7"/>
      <c r="AP8" s="7"/>
      <c r="AQ8" s="7"/>
      <c r="AR8" s="7"/>
      <c r="AS8" s="7"/>
      <c r="AT8" s="7"/>
      <c r="AU8" s="7"/>
      <c r="AV8" s="7"/>
      <c r="AW8" s="36">
        <f>SUM($E10:$J10)+SUM($L10:$Q10)</f>
        <v>0</v>
      </c>
      <c r="AX8" s="37"/>
      <c r="AY8" s="37"/>
      <c r="AZ8" s="37"/>
      <c r="BA8" s="38">
        <f>AW8*BA6</f>
        <v>0</v>
      </c>
      <c r="BB8" s="70"/>
      <c r="BK8" s="7"/>
      <c r="BL8" s="7"/>
      <c r="BM8" s="7"/>
      <c r="BN8" s="7"/>
      <c r="BO8" s="7"/>
      <c r="BP8" s="7"/>
      <c r="BW8" s="7"/>
      <c r="BX8" s="7"/>
      <c r="BY8" s="7"/>
      <c r="BZ8" s="7"/>
    </row>
    <row r="9" spans="1:80" s="4" customFormat="1" ht="11.25" customHeight="1" thickBot="1">
      <c r="A9" s="21"/>
      <c r="E9" s="4">
        <v>128</v>
      </c>
      <c r="F9" s="4">
        <v>140</v>
      </c>
      <c r="G9" s="4">
        <v>152</v>
      </c>
      <c r="H9" s="4">
        <v>164</v>
      </c>
      <c r="L9" s="4" t="s">
        <v>0</v>
      </c>
      <c r="M9" s="4" t="s">
        <v>1</v>
      </c>
      <c r="N9" s="4" t="s">
        <v>2</v>
      </c>
      <c r="O9" s="4" t="s">
        <v>3</v>
      </c>
      <c r="P9" s="4" t="s">
        <v>10</v>
      </c>
      <c r="Q9" s="4" t="s">
        <v>11</v>
      </c>
      <c r="V9" s="30"/>
      <c r="W9" s="24"/>
      <c r="X9" s="24"/>
      <c r="Y9" s="24"/>
      <c r="Z9" s="24"/>
      <c r="AA9" s="76" t="b">
        <v>0</v>
      </c>
      <c r="AB9" s="24"/>
      <c r="AC9" s="24"/>
      <c r="AD9" s="24"/>
      <c r="AE9" s="24"/>
      <c r="AF9" s="24"/>
      <c r="AG9" s="24"/>
      <c r="AH9" s="24"/>
      <c r="AI9" s="30"/>
      <c r="AJ9" s="24"/>
      <c r="AK9" s="24"/>
      <c r="AL9" s="24"/>
      <c r="AM9" s="24"/>
      <c r="AN9" s="76" t="b">
        <v>0</v>
      </c>
      <c r="AO9" s="24"/>
      <c r="AP9" s="24"/>
      <c r="AQ9" s="24"/>
      <c r="AR9" s="24"/>
      <c r="AS9" s="24"/>
      <c r="AT9" s="24"/>
      <c r="AU9" s="24"/>
      <c r="AV9" s="24"/>
      <c r="AW9" s="30"/>
      <c r="AX9" s="24"/>
      <c r="AY9" s="24"/>
      <c r="AZ9" s="24"/>
      <c r="BA9" s="24"/>
      <c r="BB9" s="71" t="b">
        <v>0</v>
      </c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79"/>
    </row>
    <row r="10" spans="1:80" s="5" customFormat="1" ht="16" thickBot="1">
      <c r="A10" s="19"/>
      <c r="E10" s="87"/>
      <c r="F10" s="87"/>
      <c r="G10" s="87"/>
      <c r="H10" s="87"/>
      <c r="I10" s="87"/>
      <c r="J10" s="87"/>
      <c r="L10" s="87"/>
      <c r="M10" s="87"/>
      <c r="N10" s="87"/>
      <c r="O10" s="87"/>
      <c r="P10" s="87"/>
      <c r="Q10" s="87"/>
      <c r="R10" s="80"/>
      <c r="S10" s="87"/>
      <c r="V10" s="39">
        <f>IF(AA9,Z8,0)</f>
        <v>0</v>
      </c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39">
        <f>IF(AN9,AM8,0)</f>
        <v>0</v>
      </c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39">
        <f>IF(BB9,BA8,0)</f>
        <v>0</v>
      </c>
      <c r="AX10" s="25"/>
      <c r="AY10" s="25"/>
      <c r="AZ10" s="25"/>
      <c r="BA10" s="25"/>
      <c r="BB10" s="72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80"/>
    </row>
    <row r="11" spans="1:80" s="1" customFormat="1" ht="16">
      <c r="A11" s="20" t="s">
        <v>5</v>
      </c>
      <c r="B11" s="11" t="s">
        <v>22</v>
      </c>
      <c r="C11" s="12" t="s">
        <v>23</v>
      </c>
      <c r="E11" s="13" t="e">
        <f>#REF!*100+1</f>
        <v>#REF!</v>
      </c>
      <c r="F11" s="13"/>
      <c r="G11" s="13"/>
      <c r="H11" s="13"/>
      <c r="I11" s="13"/>
      <c r="J11" s="13"/>
      <c r="K11" s="13"/>
      <c r="L11" s="13" t="e">
        <f>E11+1</f>
        <v>#REF!</v>
      </c>
      <c r="M11" s="13"/>
      <c r="N11" s="13"/>
      <c r="O11" s="13"/>
      <c r="P11" s="13"/>
      <c r="Q11" s="13"/>
      <c r="R11" s="13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73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78"/>
    </row>
    <row r="12" spans="1:80" ht="100" customHeight="1">
      <c r="A12" s="16" t="s">
        <v>43</v>
      </c>
      <c r="B12" s="10">
        <v>29.95</v>
      </c>
      <c r="C12" s="10">
        <v>35.700000000000003</v>
      </c>
      <c r="E12" s="112"/>
      <c r="F12" s="112"/>
      <c r="G12" s="112"/>
      <c r="H12" s="112"/>
      <c r="I12" s="112"/>
      <c r="J12" s="112"/>
      <c r="L12" s="112"/>
      <c r="M12" s="112"/>
      <c r="N12" s="112"/>
      <c r="O12" s="112"/>
      <c r="P12" s="112"/>
      <c r="Q12" s="112"/>
      <c r="V12" s="31" t="s">
        <v>36</v>
      </c>
      <c r="W12" s="32"/>
      <c r="X12" s="32"/>
      <c r="Y12" s="32"/>
      <c r="Z12" s="28">
        <v>2.75</v>
      </c>
      <c r="AA12" s="7"/>
      <c r="AB12" s="7"/>
      <c r="AC12" s="7"/>
      <c r="AD12" s="7"/>
      <c r="AE12" s="7"/>
      <c r="AF12" s="7"/>
      <c r="AG12" s="7"/>
      <c r="AH12" s="7"/>
      <c r="AI12" s="31" t="s">
        <v>37</v>
      </c>
      <c r="AJ12" s="32"/>
      <c r="AK12" s="32"/>
      <c r="AL12" s="32"/>
      <c r="AM12" s="28">
        <v>3.25</v>
      </c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0"/>
      <c r="BK12" s="7"/>
      <c r="BL12" s="7"/>
      <c r="BM12" s="7"/>
      <c r="BN12" s="7"/>
      <c r="BO12" s="7"/>
      <c r="BP12" s="7"/>
      <c r="BW12" s="7"/>
      <c r="BX12" s="7"/>
      <c r="BY12" s="7"/>
      <c r="BZ12" s="7"/>
    </row>
    <row r="13" spans="1:80" ht="16" thickBot="1">
      <c r="B13" s="2" t="s">
        <v>6</v>
      </c>
      <c r="C13" s="2" t="s">
        <v>4</v>
      </c>
      <c r="E13" s="114" t="str">
        <f>IF(ISERROR(VLOOKUP(E11,#REF!,8,0)),"",VLOOKUP(E11,#REF!,8,0))</f>
        <v/>
      </c>
      <c r="F13" s="115"/>
      <c r="G13" s="115"/>
      <c r="H13" s="115"/>
      <c r="I13" s="115"/>
      <c r="J13" s="116"/>
      <c r="L13" s="114" t="str">
        <f>IF(ISERROR(VLOOKUP(L11,#REF!,8,0)),"",VLOOKUP(L11,#REF!,8,0))</f>
        <v/>
      </c>
      <c r="M13" s="115"/>
      <c r="N13" s="115"/>
      <c r="O13" s="115"/>
      <c r="P13" s="115"/>
      <c r="Q13" s="116"/>
      <c r="V13" s="48"/>
      <c r="W13" s="34"/>
      <c r="X13" s="34"/>
      <c r="Y13" s="34"/>
      <c r="Z13" s="35"/>
      <c r="AA13" s="7"/>
      <c r="AB13" s="7"/>
      <c r="AC13" s="7"/>
      <c r="AD13" s="7"/>
      <c r="AE13" s="7"/>
      <c r="AF13" s="7"/>
      <c r="AG13" s="7"/>
      <c r="AH13" s="7"/>
      <c r="AI13" s="33"/>
      <c r="AJ13" s="34"/>
      <c r="AK13" s="34"/>
      <c r="AL13" s="34"/>
      <c r="AM13" s="35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0"/>
      <c r="BK13" s="7"/>
      <c r="BL13" s="7"/>
      <c r="BM13" s="7"/>
      <c r="BN13" s="7"/>
      <c r="BO13" s="7"/>
      <c r="BP13" s="7"/>
      <c r="BW13" s="7"/>
      <c r="BX13" s="7"/>
      <c r="BY13" s="7"/>
      <c r="BZ13" s="7"/>
    </row>
    <row r="14" spans="1:80" ht="16" thickBot="1">
      <c r="A14" s="17"/>
      <c r="B14" s="8">
        <f>SUM(E16:Q16)</f>
        <v>0</v>
      </c>
      <c r="C14" s="22">
        <f>((E16+F16+G16+H16+I16+J16)*B12)+((L16+M16+N16+O16+P16+Q16)*C12)</f>
        <v>0</v>
      </c>
      <c r="E14" s="113" t="str">
        <f>IF(ISERROR(VLOOKUP(E11,#REF!,17,0)),"",VLOOKUP(E11,#REF!,17,0))</f>
        <v/>
      </c>
      <c r="F14" s="113"/>
      <c r="G14" s="113"/>
      <c r="H14" s="113"/>
      <c r="I14" s="113"/>
      <c r="J14" s="113"/>
      <c r="L14" s="113" t="str">
        <f>IF(ISERROR(VLOOKUP(L11,#REF!,17,0)),"",VLOOKUP(L11,#REF!,17,0))</f>
        <v/>
      </c>
      <c r="M14" s="113"/>
      <c r="N14" s="113"/>
      <c r="O14" s="113"/>
      <c r="P14" s="113"/>
      <c r="Q14" s="113"/>
      <c r="V14" s="36">
        <f>SUM($E16:$J16)+SUM($L16:$Q16)</f>
        <v>0</v>
      </c>
      <c r="W14" s="37"/>
      <c r="X14" s="37"/>
      <c r="Y14" s="37"/>
      <c r="Z14" s="38">
        <f>V14*Z12</f>
        <v>0</v>
      </c>
      <c r="AA14" s="7"/>
      <c r="AB14" s="7"/>
      <c r="AC14" s="7"/>
      <c r="AD14" s="7"/>
      <c r="AE14" s="7"/>
      <c r="AF14" s="7"/>
      <c r="AG14" s="7"/>
      <c r="AH14" s="7"/>
      <c r="AI14" s="36">
        <f>SUM($E16:$J16)+SUM($L16:$Q16)</f>
        <v>0</v>
      </c>
      <c r="AJ14" s="37"/>
      <c r="AK14" s="37"/>
      <c r="AL14" s="37"/>
      <c r="AM14" s="38">
        <f>AI14*AM12</f>
        <v>0</v>
      </c>
      <c r="AN14" s="75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0"/>
      <c r="BK14" s="7"/>
      <c r="BL14" s="7"/>
      <c r="BM14" s="7"/>
      <c r="BN14" s="7"/>
      <c r="BO14" s="7"/>
      <c r="BP14" s="7"/>
      <c r="BW14" s="7"/>
      <c r="BX14" s="7"/>
      <c r="BY14" s="7"/>
      <c r="BZ14" s="7"/>
    </row>
    <row r="15" spans="1:80" s="3" customFormat="1" ht="11.25" customHeight="1" thickBot="1">
      <c r="A15" s="18"/>
      <c r="E15" s="4">
        <v>128</v>
      </c>
      <c r="F15" s="4">
        <v>140</v>
      </c>
      <c r="G15" s="4">
        <v>152</v>
      </c>
      <c r="H15" s="4">
        <v>164</v>
      </c>
      <c r="I15" s="4"/>
      <c r="J15" s="4"/>
      <c r="K15" s="4"/>
      <c r="L15" s="4" t="s">
        <v>0</v>
      </c>
      <c r="M15" s="4" t="s">
        <v>1</v>
      </c>
      <c r="N15" s="4" t="s">
        <v>2</v>
      </c>
      <c r="O15" s="4" t="s">
        <v>3</v>
      </c>
      <c r="P15" s="4" t="s">
        <v>10</v>
      </c>
      <c r="Q15" s="4" t="s">
        <v>11</v>
      </c>
      <c r="R15" s="4"/>
      <c r="V15" s="30"/>
      <c r="W15" s="24"/>
      <c r="X15" s="24"/>
      <c r="Y15" s="24"/>
      <c r="Z15" s="24"/>
      <c r="AA15" s="76" t="b">
        <v>0</v>
      </c>
      <c r="AB15" s="27"/>
      <c r="AC15" s="27"/>
      <c r="AD15" s="27"/>
      <c r="AE15" s="27"/>
      <c r="AF15" s="27"/>
      <c r="AG15" s="27"/>
      <c r="AH15" s="27"/>
      <c r="AI15" s="30"/>
      <c r="AJ15" s="24"/>
      <c r="AK15" s="24"/>
      <c r="AL15" s="24"/>
      <c r="AM15" s="24"/>
      <c r="AN15" s="76" t="b">
        <v>0</v>
      </c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74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81"/>
    </row>
    <row r="16" spans="1:80" s="5" customFormat="1" ht="16" thickBot="1">
      <c r="A16" s="19"/>
      <c r="E16" s="87"/>
      <c r="F16" s="87"/>
      <c r="G16" s="87"/>
      <c r="H16" s="87"/>
      <c r="I16" s="87"/>
      <c r="J16" s="87"/>
      <c r="L16" s="87"/>
      <c r="M16" s="87"/>
      <c r="N16" s="87"/>
      <c r="O16" s="87"/>
      <c r="P16" s="87"/>
      <c r="Q16" s="87"/>
      <c r="V16" s="39">
        <f>IF(AA15,Z14,0)</f>
        <v>0</v>
      </c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39">
        <f>IF(AN15,AM14,0)</f>
        <v>0</v>
      </c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72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80"/>
    </row>
    <row r="17" spans="1:80" s="1" customFormat="1" ht="16">
      <c r="A17" s="20" t="s">
        <v>5</v>
      </c>
      <c r="B17" s="11" t="s">
        <v>22</v>
      </c>
      <c r="C17" s="12" t="s">
        <v>23</v>
      </c>
      <c r="E17" s="13" t="e">
        <f>#REF!*100+1</f>
        <v>#REF!</v>
      </c>
      <c r="F17" s="13"/>
      <c r="G17" s="13"/>
      <c r="H17" s="13"/>
      <c r="I17" s="13"/>
      <c r="J17" s="13"/>
      <c r="K17" s="13"/>
      <c r="L17" s="13" t="e">
        <f>E17+1</f>
        <v>#REF!</v>
      </c>
      <c r="M17" s="13"/>
      <c r="N17" s="13"/>
      <c r="O17" s="13"/>
      <c r="P17" s="13"/>
      <c r="Q17" s="13"/>
      <c r="R17" s="13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73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78"/>
    </row>
    <row r="18" spans="1:80" ht="100" customHeight="1">
      <c r="A18" s="16" t="s">
        <v>19</v>
      </c>
      <c r="B18" s="10">
        <v>19.7</v>
      </c>
      <c r="C18" s="10">
        <v>21.7</v>
      </c>
      <c r="E18" s="112"/>
      <c r="F18" s="112"/>
      <c r="G18" s="112"/>
      <c r="H18" s="112"/>
      <c r="I18" s="112"/>
      <c r="J18" s="112"/>
      <c r="L18" s="112"/>
      <c r="M18" s="112"/>
      <c r="N18" s="112"/>
      <c r="O18" s="112"/>
      <c r="P18" s="112"/>
      <c r="Q18" s="112"/>
      <c r="V18" s="31" t="s">
        <v>35</v>
      </c>
      <c r="W18" s="32"/>
      <c r="X18" s="32"/>
      <c r="Y18" s="32"/>
      <c r="Z18" s="28">
        <v>6</v>
      </c>
      <c r="AA18" s="7"/>
      <c r="AB18" s="7"/>
      <c r="AC18" s="7"/>
      <c r="AD18" s="7"/>
      <c r="AE18" s="7"/>
      <c r="AF18" s="7"/>
      <c r="AG18" s="7"/>
      <c r="AH18" s="7"/>
      <c r="AI18" s="31" t="s">
        <v>36</v>
      </c>
      <c r="AJ18" s="32"/>
      <c r="AK18" s="32"/>
      <c r="AL18" s="32"/>
      <c r="AM18" s="28">
        <v>2.75</v>
      </c>
      <c r="AN18" s="7"/>
      <c r="AO18" s="7"/>
      <c r="AP18" s="7"/>
      <c r="AQ18" s="7"/>
      <c r="AR18" s="7"/>
      <c r="AS18" s="7"/>
      <c r="AT18" s="7"/>
      <c r="AU18" s="7"/>
      <c r="AV18" s="7"/>
      <c r="AW18" s="31" t="s">
        <v>37</v>
      </c>
      <c r="AX18" s="32"/>
      <c r="AY18" s="32"/>
      <c r="AZ18" s="32"/>
      <c r="BA18" s="28">
        <v>3.25</v>
      </c>
      <c r="BB18" s="70"/>
      <c r="BK18" s="31" t="s">
        <v>38</v>
      </c>
      <c r="BL18" s="32"/>
      <c r="BM18" s="32"/>
      <c r="BN18" s="32"/>
      <c r="BO18" s="28">
        <v>4</v>
      </c>
      <c r="BP18" s="7"/>
      <c r="BW18" s="31" t="s">
        <v>39</v>
      </c>
      <c r="BX18" s="32"/>
      <c r="BY18" s="32"/>
      <c r="BZ18" s="32"/>
      <c r="CA18" s="28">
        <v>6</v>
      </c>
      <c r="CB18" s="82"/>
    </row>
    <row r="19" spans="1:80" ht="16" thickBot="1">
      <c r="B19" s="2" t="s">
        <v>6</v>
      </c>
      <c r="C19" s="2" t="s">
        <v>4</v>
      </c>
      <c r="E19" s="114" t="str">
        <f>IF(ISERROR(VLOOKUP(E17,#REF!,8,0)),"",VLOOKUP(E17,#REF!,8,0))</f>
        <v/>
      </c>
      <c r="F19" s="115"/>
      <c r="G19" s="115"/>
      <c r="H19" s="115"/>
      <c r="I19" s="115"/>
      <c r="J19" s="116"/>
      <c r="L19" s="114" t="str">
        <f>IF(ISERROR(VLOOKUP(L17,#REF!,8,0)),"",VLOOKUP(L17,#REF!,8,0))</f>
        <v/>
      </c>
      <c r="M19" s="115"/>
      <c r="N19" s="115"/>
      <c r="O19" s="115"/>
      <c r="P19" s="115"/>
      <c r="Q19" s="116"/>
      <c r="V19" s="33" t="s">
        <v>113</v>
      </c>
      <c r="W19" s="94">
        <v>1</v>
      </c>
      <c r="X19" s="34"/>
      <c r="Y19" s="34"/>
      <c r="Z19" s="35"/>
      <c r="AA19" s="7"/>
      <c r="AB19" s="7"/>
      <c r="AC19" s="7"/>
      <c r="AD19" s="7"/>
      <c r="AE19" s="7"/>
      <c r="AF19" s="7"/>
      <c r="AG19" s="7"/>
      <c r="AH19" s="7"/>
      <c r="AI19" s="33"/>
      <c r="AJ19" s="34"/>
      <c r="AK19" s="34"/>
      <c r="AL19" s="34"/>
      <c r="AM19" s="35"/>
      <c r="AN19" s="7"/>
      <c r="AO19" s="7"/>
      <c r="AP19" s="7"/>
      <c r="AQ19" s="7"/>
      <c r="AR19" s="7"/>
      <c r="AS19" s="7"/>
      <c r="AT19" s="7"/>
      <c r="AU19" s="7"/>
      <c r="AV19" s="7"/>
      <c r="AW19" s="33"/>
      <c r="AX19" s="34"/>
      <c r="AY19" s="34"/>
      <c r="AZ19" s="34"/>
      <c r="BA19" s="35"/>
      <c r="BB19" s="70"/>
      <c r="BK19" s="33"/>
      <c r="BL19" s="34"/>
      <c r="BM19" s="34"/>
      <c r="BN19" s="34"/>
      <c r="BO19" s="35"/>
      <c r="BP19" s="7"/>
      <c r="BW19" s="33"/>
      <c r="BX19" s="34"/>
      <c r="BY19" s="34"/>
      <c r="BZ19" s="34"/>
      <c r="CA19" s="34"/>
      <c r="CB19" s="82"/>
    </row>
    <row r="20" spans="1:80" ht="16" thickBot="1">
      <c r="A20" s="17"/>
      <c r="B20" s="8">
        <f>SUM(E22:Q22)</f>
        <v>0</v>
      </c>
      <c r="C20" s="22">
        <f>((E22+F22+G22+H22+I22+J22)*B18)+((L22+M22+N22+O22+P22+Q22)*C18)</f>
        <v>0</v>
      </c>
      <c r="E20" s="113" t="str">
        <f>IF(ISERROR(VLOOKUP(E17,#REF!,17,0)),"",VLOOKUP(E17,#REF!,17,0))</f>
        <v/>
      </c>
      <c r="F20" s="113"/>
      <c r="G20" s="113"/>
      <c r="H20" s="113"/>
      <c r="I20" s="113"/>
      <c r="J20" s="113"/>
      <c r="L20" s="113" t="str">
        <f>IF(ISERROR(VLOOKUP(L17,#REF!,17,0)),"",VLOOKUP(L17,#REF!,17,0))</f>
        <v/>
      </c>
      <c r="M20" s="113"/>
      <c r="N20" s="113"/>
      <c r="O20" s="113"/>
      <c r="P20" s="113"/>
      <c r="Q20" s="113"/>
      <c r="V20" s="36">
        <f>SUM($E22:$J22)+SUM($L22:$Q22)</f>
        <v>0</v>
      </c>
      <c r="W20" s="37"/>
      <c r="X20" s="37"/>
      <c r="Y20" s="37"/>
      <c r="Z20" s="38">
        <f>V20*Z18*W19</f>
        <v>0</v>
      </c>
      <c r="AA20" s="7"/>
      <c r="AB20" s="7"/>
      <c r="AC20" s="7"/>
      <c r="AD20" s="7"/>
      <c r="AE20" s="7"/>
      <c r="AF20" s="7"/>
      <c r="AG20" s="7"/>
      <c r="AH20" s="7"/>
      <c r="AI20" s="36">
        <f>SUM($E22:$J22)+SUM($L22:$Q22)</f>
        <v>0</v>
      </c>
      <c r="AJ20" s="37"/>
      <c r="AK20" s="37"/>
      <c r="AL20" s="37"/>
      <c r="AM20" s="38">
        <f>AI20*AM18</f>
        <v>0</v>
      </c>
      <c r="AN20" s="7"/>
      <c r="AO20" s="7"/>
      <c r="AP20" s="7"/>
      <c r="AQ20" s="7"/>
      <c r="AR20" s="7"/>
      <c r="AS20" s="7"/>
      <c r="AT20" s="7"/>
      <c r="AU20" s="7"/>
      <c r="AV20" s="7"/>
      <c r="AW20" s="36">
        <f>SUM($E22:$J22)+SUM($L22:$Q22)</f>
        <v>0</v>
      </c>
      <c r="AX20" s="37"/>
      <c r="AY20" s="37"/>
      <c r="AZ20" s="37"/>
      <c r="BA20" s="38">
        <f>AW20*BA18</f>
        <v>0</v>
      </c>
      <c r="BB20" s="70"/>
      <c r="BK20" s="36">
        <f>SUM($E22:$J22)+SUM($L22:$Q22)</f>
        <v>0</v>
      </c>
      <c r="BL20" s="37"/>
      <c r="BM20" s="37"/>
      <c r="BN20" s="37"/>
      <c r="BO20" s="38">
        <f>BK20*BO18</f>
        <v>0</v>
      </c>
      <c r="BP20" s="7"/>
      <c r="BW20" s="36">
        <f>SUM($E22:$J22)+SUM($L22:$Q22)</f>
        <v>0</v>
      </c>
      <c r="BX20" s="37"/>
      <c r="BY20" s="37"/>
      <c r="BZ20" s="37"/>
      <c r="CA20" s="40">
        <f>BW20*CA18</f>
        <v>0</v>
      </c>
      <c r="CB20" s="82"/>
    </row>
    <row r="21" spans="1:80" s="3" customFormat="1" ht="11.25" customHeight="1" thickBot="1">
      <c r="A21" s="18"/>
      <c r="E21" s="4">
        <v>128</v>
      </c>
      <c r="F21" s="4">
        <v>140</v>
      </c>
      <c r="G21" s="4">
        <v>152</v>
      </c>
      <c r="H21" s="4">
        <v>164</v>
      </c>
      <c r="I21" s="4"/>
      <c r="J21" s="4"/>
      <c r="K21" s="4"/>
      <c r="L21" s="4" t="s">
        <v>0</v>
      </c>
      <c r="M21" s="4" t="s">
        <v>1</v>
      </c>
      <c r="N21" s="4" t="s">
        <v>2</v>
      </c>
      <c r="O21" s="4" t="s">
        <v>3</v>
      </c>
      <c r="P21" s="4" t="s">
        <v>10</v>
      </c>
      <c r="Q21" s="4" t="s">
        <v>11</v>
      </c>
      <c r="R21" s="4"/>
      <c r="V21" s="30"/>
      <c r="W21" s="24"/>
      <c r="X21" s="24"/>
      <c r="Y21" s="24"/>
      <c r="Z21" s="24"/>
      <c r="AA21" s="76" t="b">
        <v>0</v>
      </c>
      <c r="AB21" s="27"/>
      <c r="AC21" s="27"/>
      <c r="AD21" s="27"/>
      <c r="AE21" s="27"/>
      <c r="AF21" s="27"/>
      <c r="AG21" s="27"/>
      <c r="AH21" s="27"/>
      <c r="AI21" s="30"/>
      <c r="AJ21" s="24"/>
      <c r="AK21" s="24"/>
      <c r="AL21" s="24"/>
      <c r="AM21" s="24"/>
      <c r="AN21" s="76" t="b">
        <v>0</v>
      </c>
      <c r="AO21" s="27"/>
      <c r="AP21" s="27"/>
      <c r="AQ21" s="27"/>
      <c r="AR21" s="27"/>
      <c r="AS21" s="27"/>
      <c r="AT21" s="27"/>
      <c r="AU21" s="27"/>
      <c r="AV21" s="27"/>
      <c r="AW21" s="30"/>
      <c r="AX21" s="24"/>
      <c r="AY21" s="24"/>
      <c r="AZ21" s="24"/>
      <c r="BA21" s="24"/>
      <c r="BB21" s="71" t="b">
        <v>0</v>
      </c>
      <c r="BC21" s="27"/>
      <c r="BD21" s="27"/>
      <c r="BE21" s="27"/>
      <c r="BF21" s="27"/>
      <c r="BG21" s="27"/>
      <c r="BH21" s="27"/>
      <c r="BI21" s="27"/>
      <c r="BJ21" s="27"/>
      <c r="BK21" s="30"/>
      <c r="BL21" s="24"/>
      <c r="BM21" s="24"/>
      <c r="BN21" s="24"/>
      <c r="BO21" s="24"/>
      <c r="BP21" s="76" t="b">
        <v>0</v>
      </c>
      <c r="BQ21" s="27"/>
      <c r="BR21" s="27"/>
      <c r="BS21" s="27"/>
      <c r="BT21" s="27"/>
      <c r="BU21" s="27"/>
      <c r="BV21" s="27"/>
      <c r="BW21" s="30"/>
      <c r="BX21" s="24"/>
      <c r="BY21" s="24"/>
      <c r="BZ21" s="24"/>
      <c r="CA21" s="24"/>
      <c r="CB21" s="83" t="b">
        <v>0</v>
      </c>
    </row>
    <row r="22" spans="1:80" s="5" customFormat="1" ht="16" thickBot="1">
      <c r="A22" s="19"/>
      <c r="E22" s="87"/>
      <c r="F22" s="87"/>
      <c r="G22" s="87"/>
      <c r="H22" s="87"/>
      <c r="I22" s="87"/>
      <c r="J22" s="87"/>
      <c r="L22" s="87"/>
      <c r="M22" s="87"/>
      <c r="N22" s="87"/>
      <c r="O22" s="87"/>
      <c r="P22" s="87"/>
      <c r="Q22" s="87"/>
      <c r="V22" s="39">
        <f>IF(AA21,Z20,0)</f>
        <v>0</v>
      </c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39">
        <f>IF(AN21,AM20,0)</f>
        <v>0</v>
      </c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39">
        <f>IF(BB21,BA20,0)</f>
        <v>0</v>
      </c>
      <c r="AX22" s="25"/>
      <c r="AY22" s="25"/>
      <c r="AZ22" s="25"/>
      <c r="BA22" s="25"/>
      <c r="BB22" s="72"/>
      <c r="BC22" s="25"/>
      <c r="BD22" s="25"/>
      <c r="BE22" s="25"/>
      <c r="BF22" s="25"/>
      <c r="BG22" s="25"/>
      <c r="BH22" s="25"/>
      <c r="BI22" s="25"/>
      <c r="BJ22" s="25"/>
      <c r="BK22" s="39">
        <f>IF(BP21,BO20,0)</f>
        <v>0</v>
      </c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39">
        <f>IF(CB21,CA20,0)</f>
        <v>0</v>
      </c>
      <c r="BX22" s="25"/>
      <c r="BY22" s="25"/>
      <c r="BZ22" s="25"/>
      <c r="CA22" s="25"/>
      <c r="CB22" s="84"/>
    </row>
    <row r="23" spans="1:80" s="1" customFormat="1" ht="16">
      <c r="A23" s="20" t="s">
        <v>5</v>
      </c>
      <c r="B23" s="11" t="s">
        <v>22</v>
      </c>
      <c r="C23" s="12" t="s">
        <v>23</v>
      </c>
      <c r="E23" s="13" t="e">
        <f>#REF!*100+1</f>
        <v>#REF!</v>
      </c>
      <c r="F23" s="13"/>
      <c r="G23" s="13"/>
      <c r="H23" s="13"/>
      <c r="I23" s="13"/>
      <c r="J23" s="13"/>
      <c r="K23" s="13"/>
      <c r="L23" s="13" t="e">
        <f>E23+1</f>
        <v>#REF!</v>
      </c>
      <c r="M23" s="13"/>
      <c r="N23" s="13"/>
      <c r="O23" s="13"/>
      <c r="P23" s="13"/>
      <c r="Q23" s="13"/>
      <c r="R23" s="13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73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85"/>
    </row>
    <row r="24" spans="1:80" ht="100" customHeight="1">
      <c r="A24" s="16" t="s">
        <v>20</v>
      </c>
      <c r="B24" s="10">
        <v>15.7</v>
      </c>
      <c r="C24" s="10">
        <v>17.7</v>
      </c>
      <c r="E24" s="112"/>
      <c r="F24" s="112"/>
      <c r="G24" s="112"/>
      <c r="H24" s="112"/>
      <c r="I24" s="112"/>
      <c r="J24" s="112"/>
      <c r="L24" s="112"/>
      <c r="M24" s="112"/>
      <c r="N24" s="112"/>
      <c r="O24" s="112"/>
      <c r="P24" s="112"/>
      <c r="Q24" s="112"/>
      <c r="V24" s="31" t="s">
        <v>36</v>
      </c>
      <c r="W24" s="32"/>
      <c r="X24" s="32"/>
      <c r="Y24" s="32"/>
      <c r="Z24" s="28">
        <v>2.75</v>
      </c>
      <c r="AA24" s="7"/>
      <c r="AB24" s="7"/>
      <c r="AC24" s="7"/>
      <c r="AD24" s="7"/>
      <c r="AE24" s="7"/>
      <c r="AF24" s="7"/>
      <c r="AG24" s="7"/>
      <c r="AH24" s="7"/>
      <c r="AI24" s="31" t="s">
        <v>37</v>
      </c>
      <c r="AJ24" s="32"/>
      <c r="AK24" s="32"/>
      <c r="AL24" s="32"/>
      <c r="AM24" s="28">
        <v>3.25</v>
      </c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0"/>
      <c r="BK24" s="7"/>
      <c r="BL24" s="7"/>
      <c r="BM24" s="7"/>
      <c r="BN24" s="7"/>
      <c r="BO24" s="7"/>
      <c r="BP24" s="7"/>
      <c r="BW24" s="7"/>
      <c r="BX24" s="7"/>
      <c r="BY24" s="7"/>
      <c r="BZ24" s="7"/>
    </row>
    <row r="25" spans="1:80" ht="16" thickBot="1">
      <c r="B25" s="2" t="s">
        <v>6</v>
      </c>
      <c r="C25" s="2" t="s">
        <v>4</v>
      </c>
      <c r="E25" s="114" t="str">
        <f>IF(ISERROR(VLOOKUP(E23,#REF!,8,0)),"",VLOOKUP(E23,#REF!,8,0))</f>
        <v/>
      </c>
      <c r="F25" s="115"/>
      <c r="G25" s="115"/>
      <c r="H25" s="115"/>
      <c r="I25" s="115"/>
      <c r="J25" s="116"/>
      <c r="L25" s="114" t="str">
        <f>IF(ISERROR(VLOOKUP(L23,#REF!,8,0)),"",VLOOKUP(L23,#REF!,8,0))</f>
        <v/>
      </c>
      <c r="M25" s="115"/>
      <c r="N25" s="115"/>
      <c r="O25" s="115"/>
      <c r="P25" s="115"/>
      <c r="Q25" s="116"/>
      <c r="V25" s="33"/>
      <c r="W25" s="34"/>
      <c r="X25" s="34"/>
      <c r="Y25" s="34"/>
      <c r="Z25" s="35"/>
      <c r="AA25" s="7"/>
      <c r="AB25" s="7"/>
      <c r="AC25" s="7"/>
      <c r="AD25" s="7"/>
      <c r="AE25" s="7"/>
      <c r="AF25" s="7"/>
      <c r="AG25" s="7"/>
      <c r="AH25" s="7"/>
      <c r="AI25" s="33"/>
      <c r="AJ25" s="34"/>
      <c r="AK25" s="34"/>
      <c r="AL25" s="34"/>
      <c r="AM25" s="35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0"/>
      <c r="BK25" s="7"/>
      <c r="BL25" s="7"/>
      <c r="BM25" s="7"/>
      <c r="BN25" s="7"/>
      <c r="BO25" s="7"/>
      <c r="BP25" s="7"/>
      <c r="BW25" s="7"/>
      <c r="BX25" s="7"/>
      <c r="BY25" s="7"/>
      <c r="BZ25" s="7"/>
    </row>
    <row r="26" spans="1:80" ht="16" thickBot="1">
      <c r="A26" s="17"/>
      <c r="B26" s="8">
        <f>SUM(E28:Q28)</f>
        <v>0</v>
      </c>
      <c r="C26" s="22">
        <f>((E28+F28+G28+H28+I28+J28)*B24)+((L28+M28+N28+O28+P28+Q28)*C24)</f>
        <v>0</v>
      </c>
      <c r="E26" s="113" t="str">
        <f>IF(ISERROR(VLOOKUP(E23,#REF!,17,0)),"",VLOOKUP(E23,#REF!,17,0))</f>
        <v/>
      </c>
      <c r="F26" s="113"/>
      <c r="G26" s="113"/>
      <c r="H26" s="113"/>
      <c r="I26" s="113"/>
      <c r="J26" s="113"/>
      <c r="L26" s="113" t="str">
        <f>IF(ISERROR(VLOOKUP(L23,#REF!,17,0)),"",VLOOKUP(L23,#REF!,17,0))</f>
        <v/>
      </c>
      <c r="M26" s="113"/>
      <c r="N26" s="113"/>
      <c r="O26" s="113"/>
      <c r="P26" s="113"/>
      <c r="Q26" s="113"/>
      <c r="V26" s="36">
        <f>SUM($E28:$J28)+SUM($L28:$Q28)</f>
        <v>0</v>
      </c>
      <c r="W26" s="37"/>
      <c r="X26" s="37"/>
      <c r="Y26" s="37"/>
      <c r="Z26" s="38">
        <f>V26*Z24</f>
        <v>0</v>
      </c>
      <c r="AA26" s="7"/>
      <c r="AB26" s="7"/>
      <c r="AC26" s="7"/>
      <c r="AD26" s="7"/>
      <c r="AE26" s="7"/>
      <c r="AF26" s="7"/>
      <c r="AG26" s="7"/>
      <c r="AH26" s="7"/>
      <c r="AI26" s="36">
        <f>SUM($E28:$J28)+SUM($L28:$Q28)</f>
        <v>0</v>
      </c>
      <c r="AJ26" s="37"/>
      <c r="AK26" s="37"/>
      <c r="AL26" s="37"/>
      <c r="AM26" s="38">
        <f>AI26*AM24</f>
        <v>0</v>
      </c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0"/>
      <c r="BK26" s="7"/>
      <c r="BL26" s="7"/>
      <c r="BM26" s="7"/>
      <c r="BN26" s="7"/>
      <c r="BO26" s="7"/>
      <c r="BP26" s="7"/>
      <c r="BW26" s="7"/>
      <c r="BX26" s="7"/>
      <c r="BY26" s="7"/>
      <c r="BZ26" s="7"/>
    </row>
    <row r="27" spans="1:80" s="3" customFormat="1" ht="11.25" customHeight="1" thickBot="1">
      <c r="A27" s="18"/>
      <c r="E27" s="4">
        <v>128</v>
      </c>
      <c r="F27" s="4">
        <v>140</v>
      </c>
      <c r="G27" s="4">
        <v>152</v>
      </c>
      <c r="H27" s="4">
        <v>164</v>
      </c>
      <c r="I27" s="4"/>
      <c r="J27" s="4"/>
      <c r="K27" s="4"/>
      <c r="L27" s="4" t="s">
        <v>0</v>
      </c>
      <c r="M27" s="4" t="s">
        <v>1</v>
      </c>
      <c r="N27" s="4" t="s">
        <v>2</v>
      </c>
      <c r="O27" s="4" t="s">
        <v>3</v>
      </c>
      <c r="P27" s="4" t="s">
        <v>10</v>
      </c>
      <c r="Q27" s="4" t="s">
        <v>11</v>
      </c>
      <c r="R27" s="4"/>
      <c r="V27" s="30"/>
      <c r="W27" s="24"/>
      <c r="X27" s="24"/>
      <c r="Y27" s="24"/>
      <c r="Z27" s="24"/>
      <c r="AA27" s="76" t="b">
        <v>0</v>
      </c>
      <c r="AB27" s="27"/>
      <c r="AC27" s="27"/>
      <c r="AD27" s="27"/>
      <c r="AE27" s="27"/>
      <c r="AF27" s="27"/>
      <c r="AG27" s="27"/>
      <c r="AH27" s="27"/>
      <c r="AI27" s="30"/>
      <c r="AJ27" s="24"/>
      <c r="AK27" s="24"/>
      <c r="AL27" s="24"/>
      <c r="AM27" s="24"/>
      <c r="AN27" s="76" t="b">
        <v>0</v>
      </c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74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81"/>
    </row>
    <row r="28" spans="1:80" s="5" customFormat="1" ht="16" thickBot="1">
      <c r="A28" s="19"/>
      <c r="E28" s="87"/>
      <c r="F28" s="87"/>
      <c r="G28" s="87"/>
      <c r="H28" s="87"/>
      <c r="I28" s="87"/>
      <c r="J28" s="87"/>
      <c r="L28" s="87"/>
      <c r="M28" s="87"/>
      <c r="N28" s="87"/>
      <c r="O28" s="87"/>
      <c r="P28" s="87"/>
      <c r="Q28" s="87"/>
      <c r="V28" s="39">
        <f>IF(AA27,Z26,0)</f>
        <v>0</v>
      </c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39">
        <f>IF(AN27,AM26,0)</f>
        <v>0</v>
      </c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72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80"/>
    </row>
    <row r="29" spans="1:80" s="1" customFormat="1" ht="16">
      <c r="A29" s="20" t="s">
        <v>5</v>
      </c>
      <c r="B29" s="11" t="s">
        <v>22</v>
      </c>
      <c r="C29" s="12" t="s">
        <v>23</v>
      </c>
      <c r="E29" s="13" t="e">
        <f>#REF!*100+1</f>
        <v>#REF!</v>
      </c>
      <c r="F29" s="13"/>
      <c r="G29" s="13"/>
      <c r="H29" s="13"/>
      <c r="I29" s="13"/>
      <c r="J29" s="13"/>
      <c r="K29" s="13"/>
      <c r="L29" s="13" t="e">
        <f>E29+1</f>
        <v>#REF!</v>
      </c>
      <c r="M29" s="13"/>
      <c r="N29" s="13"/>
      <c r="O29" s="13"/>
      <c r="P29" s="13"/>
      <c r="Q29" s="13"/>
      <c r="R29" s="13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73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78"/>
    </row>
    <row r="30" spans="1:80" ht="100" customHeight="1">
      <c r="A30" s="16" t="s">
        <v>34</v>
      </c>
      <c r="B30" s="10">
        <v>27.95</v>
      </c>
      <c r="C30" s="10">
        <v>30.95</v>
      </c>
      <c r="E30" s="112"/>
      <c r="F30" s="112"/>
      <c r="G30" s="112"/>
      <c r="H30" s="112"/>
      <c r="I30" s="112"/>
      <c r="J30" s="112"/>
      <c r="L30" s="112"/>
      <c r="M30" s="112"/>
      <c r="N30" s="112"/>
      <c r="O30" s="112"/>
      <c r="P30" s="112"/>
      <c r="Q30" s="112"/>
      <c r="V30" s="31" t="s">
        <v>35</v>
      </c>
      <c r="W30" s="32"/>
      <c r="X30" s="32"/>
      <c r="Y30" s="32"/>
      <c r="Z30" s="28">
        <v>6</v>
      </c>
      <c r="AA30" s="7"/>
      <c r="AB30" s="7"/>
      <c r="AC30" s="7"/>
      <c r="AD30" s="7"/>
      <c r="AE30" s="7"/>
      <c r="AF30" s="7"/>
      <c r="AG30" s="7"/>
      <c r="AH30" s="7"/>
      <c r="AI30" s="31" t="s">
        <v>36</v>
      </c>
      <c r="AJ30" s="32"/>
      <c r="AK30" s="32"/>
      <c r="AL30" s="32"/>
      <c r="AM30" s="28">
        <v>2.75</v>
      </c>
      <c r="AN30" s="7"/>
      <c r="AO30" s="7"/>
      <c r="AP30" s="7"/>
      <c r="AQ30" s="7"/>
      <c r="AR30" s="7"/>
      <c r="AS30" s="7"/>
      <c r="AT30" s="7"/>
      <c r="AU30" s="7"/>
      <c r="AV30" s="7"/>
      <c r="AW30" s="31" t="s">
        <v>37</v>
      </c>
      <c r="AX30" s="32"/>
      <c r="AY30" s="32"/>
      <c r="AZ30" s="32"/>
      <c r="BA30" s="28">
        <v>3.25</v>
      </c>
      <c r="BB30" s="70"/>
      <c r="BK30" s="31" t="s">
        <v>38</v>
      </c>
      <c r="BL30" s="32"/>
      <c r="BM30" s="32"/>
      <c r="BN30" s="32"/>
      <c r="BO30" s="28">
        <v>4</v>
      </c>
      <c r="BP30" s="7"/>
      <c r="BW30" s="31" t="s">
        <v>39</v>
      </c>
      <c r="BX30" s="32"/>
      <c r="BY30" s="32"/>
      <c r="BZ30" s="32"/>
      <c r="CA30" s="28">
        <v>6</v>
      </c>
      <c r="CB30" s="82"/>
    </row>
    <row r="31" spans="1:80" ht="16" thickBot="1">
      <c r="B31" s="2" t="s">
        <v>6</v>
      </c>
      <c r="C31" s="2" t="s">
        <v>4</v>
      </c>
      <c r="E31" s="114" t="str">
        <f>IF(ISERROR(VLOOKUP(E29,#REF!,8,0)),"",VLOOKUP(E29,#REF!,8,0))</f>
        <v/>
      </c>
      <c r="F31" s="115"/>
      <c r="G31" s="115"/>
      <c r="H31" s="115"/>
      <c r="I31" s="115"/>
      <c r="J31" s="116"/>
      <c r="L31" s="114" t="str">
        <f>IF(ISERROR(VLOOKUP(L29,#REF!,8,0)),"",VLOOKUP(L29,#REF!,8,0))</f>
        <v/>
      </c>
      <c r="M31" s="115"/>
      <c r="N31" s="115"/>
      <c r="O31" s="115"/>
      <c r="P31" s="115"/>
      <c r="Q31" s="116"/>
      <c r="V31" s="33" t="s">
        <v>113</v>
      </c>
      <c r="W31" s="94">
        <v>1</v>
      </c>
      <c r="X31" s="34"/>
      <c r="Y31" s="34"/>
      <c r="Z31" s="35"/>
      <c r="AA31" s="7"/>
      <c r="AB31" s="7"/>
      <c r="AC31" s="7"/>
      <c r="AD31" s="7"/>
      <c r="AE31" s="7"/>
      <c r="AF31" s="7"/>
      <c r="AG31" s="7"/>
      <c r="AH31" s="7"/>
      <c r="AI31" s="33"/>
      <c r="AJ31" s="34"/>
      <c r="AK31" s="34"/>
      <c r="AL31" s="34"/>
      <c r="AM31" s="35"/>
      <c r="AN31" s="7"/>
      <c r="AO31" s="7"/>
      <c r="AP31" s="7"/>
      <c r="AQ31" s="7"/>
      <c r="AR31" s="7"/>
      <c r="AS31" s="7"/>
      <c r="AT31" s="7"/>
      <c r="AU31" s="7"/>
      <c r="AV31" s="7"/>
      <c r="AW31" s="33"/>
      <c r="AX31" s="34"/>
      <c r="AY31" s="34"/>
      <c r="AZ31" s="34"/>
      <c r="BA31" s="35"/>
      <c r="BB31" s="70"/>
      <c r="BK31" s="33"/>
      <c r="BL31" s="34"/>
      <c r="BM31" s="34"/>
      <c r="BN31" s="34"/>
      <c r="BO31" s="35"/>
      <c r="BP31" s="7"/>
      <c r="BW31" s="33"/>
      <c r="BX31" s="34"/>
      <c r="BY31" s="34"/>
      <c r="BZ31" s="34"/>
      <c r="CA31" s="35"/>
      <c r="CB31" s="82"/>
    </row>
    <row r="32" spans="1:80" ht="16" thickBot="1">
      <c r="A32" s="17"/>
      <c r="B32" s="8">
        <f>SUM(E34:Q34)</f>
        <v>0</v>
      </c>
      <c r="C32" s="22">
        <f>((E34+F34+G34+H34+I34+J34)*B30)+((L34+M34+N34+O34+P34+Q34)*C30)</f>
        <v>0</v>
      </c>
      <c r="E32" s="113" t="str">
        <f>IF(ISERROR(VLOOKUP(E29,#REF!,17,0)),"",VLOOKUP(E29,#REF!,17,0))</f>
        <v/>
      </c>
      <c r="F32" s="113"/>
      <c r="G32" s="113"/>
      <c r="H32" s="113"/>
      <c r="I32" s="113"/>
      <c r="J32" s="113"/>
      <c r="L32" s="113" t="str">
        <f>IF(ISERROR(VLOOKUP(L29,#REF!,17,0)),"",VLOOKUP(L29,#REF!,17,0))</f>
        <v/>
      </c>
      <c r="M32" s="113"/>
      <c r="N32" s="113"/>
      <c r="O32" s="113"/>
      <c r="P32" s="113"/>
      <c r="Q32" s="113"/>
      <c r="V32" s="36">
        <f>SUM($E34:$J34)+SUM($L34:$Q34)</f>
        <v>0</v>
      </c>
      <c r="W32" s="37"/>
      <c r="X32" s="37"/>
      <c r="Y32" s="37"/>
      <c r="Z32" s="38">
        <f>V32*Z30*W31</f>
        <v>0</v>
      </c>
      <c r="AA32" s="7"/>
      <c r="AB32" s="7"/>
      <c r="AC32" s="7"/>
      <c r="AD32" s="7"/>
      <c r="AE32" s="7"/>
      <c r="AF32" s="7"/>
      <c r="AG32" s="7"/>
      <c r="AH32" s="7"/>
      <c r="AI32" s="36">
        <f>SUM($E34:$J34)+SUM($L34:$Q34)</f>
        <v>0</v>
      </c>
      <c r="AJ32" s="37"/>
      <c r="AK32" s="37"/>
      <c r="AL32" s="37"/>
      <c r="AM32" s="38">
        <f>AI32*AM30</f>
        <v>0</v>
      </c>
      <c r="AN32" s="75"/>
      <c r="AO32" s="7"/>
      <c r="AP32" s="7"/>
      <c r="AQ32" s="7"/>
      <c r="AR32" s="7"/>
      <c r="AS32" s="7"/>
      <c r="AT32" s="7"/>
      <c r="AU32" s="7"/>
      <c r="AV32" s="7"/>
      <c r="AW32" s="36">
        <f>SUM($E34:$J34)+SUM($L34:$Q34)</f>
        <v>0</v>
      </c>
      <c r="AX32" s="37"/>
      <c r="AY32" s="37"/>
      <c r="AZ32" s="37"/>
      <c r="BA32" s="38">
        <f>AW32*BA30</f>
        <v>0</v>
      </c>
      <c r="BB32" s="70"/>
      <c r="BK32" s="36">
        <f>SUM($E34:$J34)+SUM($L34:$Q34)</f>
        <v>0</v>
      </c>
      <c r="BL32" s="37"/>
      <c r="BM32" s="37"/>
      <c r="BN32" s="37"/>
      <c r="BO32" s="38">
        <f>BK32*BO30</f>
        <v>0</v>
      </c>
      <c r="BP32" s="7"/>
      <c r="BW32" s="36">
        <f>SUM($E34:$J34)+SUM($L34:$Q34)</f>
        <v>0</v>
      </c>
      <c r="BX32" s="37"/>
      <c r="BY32" s="37"/>
      <c r="BZ32" s="37"/>
      <c r="CA32" s="38">
        <f>BW32*CA30</f>
        <v>0</v>
      </c>
      <c r="CB32" s="82"/>
    </row>
    <row r="33" spans="1:80" s="3" customFormat="1" ht="11.25" customHeight="1" thickBot="1">
      <c r="A33" s="18"/>
      <c r="E33" s="4">
        <v>128</v>
      </c>
      <c r="F33" s="4">
        <v>140</v>
      </c>
      <c r="G33" s="4">
        <v>152</v>
      </c>
      <c r="H33" s="4">
        <v>164</v>
      </c>
      <c r="I33" s="4"/>
      <c r="J33" s="4"/>
      <c r="K33" s="4"/>
      <c r="L33" s="4" t="s">
        <v>0</v>
      </c>
      <c r="M33" s="4" t="s">
        <v>1</v>
      </c>
      <c r="N33" s="4" t="s">
        <v>2</v>
      </c>
      <c r="O33" s="4" t="s">
        <v>3</v>
      </c>
      <c r="P33" s="4" t="s">
        <v>10</v>
      </c>
      <c r="Q33" s="4" t="s">
        <v>11</v>
      </c>
      <c r="R33" s="4"/>
      <c r="V33" s="30"/>
      <c r="W33" s="24"/>
      <c r="X33" s="24"/>
      <c r="Y33" s="24"/>
      <c r="Z33" s="24"/>
      <c r="AA33" s="76" t="b">
        <v>0</v>
      </c>
      <c r="AB33" s="27"/>
      <c r="AC33" s="27"/>
      <c r="AD33" s="27"/>
      <c r="AE33" s="27"/>
      <c r="AF33" s="27"/>
      <c r="AG33" s="27"/>
      <c r="AH33" s="27"/>
      <c r="AI33" s="30"/>
      <c r="AJ33" s="24"/>
      <c r="AK33" s="24"/>
      <c r="AL33" s="24"/>
      <c r="AM33" s="24"/>
      <c r="AN33" s="76" t="b">
        <v>0</v>
      </c>
      <c r="AO33" s="27"/>
      <c r="AP33" s="27"/>
      <c r="AQ33" s="27"/>
      <c r="AR33" s="27"/>
      <c r="AS33" s="27"/>
      <c r="AT33" s="27"/>
      <c r="AU33" s="27"/>
      <c r="AV33" s="27"/>
      <c r="AW33" s="30"/>
      <c r="AX33" s="24"/>
      <c r="AY33" s="24"/>
      <c r="AZ33" s="24"/>
      <c r="BA33" s="24"/>
      <c r="BB33" s="71" t="b">
        <v>0</v>
      </c>
      <c r="BC33" s="27"/>
      <c r="BD33" s="27"/>
      <c r="BE33" s="27"/>
      <c r="BF33" s="27"/>
      <c r="BG33" s="27"/>
      <c r="BH33" s="27"/>
      <c r="BI33" s="27"/>
      <c r="BJ33" s="27"/>
      <c r="BK33" s="30"/>
      <c r="BL33" s="24"/>
      <c r="BM33" s="24"/>
      <c r="BN33" s="24"/>
      <c r="BO33" s="24"/>
      <c r="BP33" s="76" t="b">
        <v>0</v>
      </c>
      <c r="BQ33" s="27"/>
      <c r="BR33" s="27"/>
      <c r="BS33" s="27"/>
      <c r="BT33" s="27"/>
      <c r="BU33" s="27"/>
      <c r="BV33" s="27"/>
      <c r="BW33" s="30"/>
      <c r="BX33" s="24"/>
      <c r="BY33" s="24"/>
      <c r="BZ33" s="24"/>
      <c r="CA33" s="24"/>
      <c r="CB33" s="86" t="b">
        <v>0</v>
      </c>
    </row>
    <row r="34" spans="1:80" s="5" customFormat="1" ht="16" thickBot="1">
      <c r="A34" s="19"/>
      <c r="E34" s="87"/>
      <c r="F34" s="87"/>
      <c r="G34" s="87"/>
      <c r="H34" s="87"/>
      <c r="I34" s="87"/>
      <c r="J34" s="87"/>
      <c r="L34" s="87"/>
      <c r="M34" s="87"/>
      <c r="N34" s="87"/>
      <c r="O34" s="87"/>
      <c r="P34" s="87"/>
      <c r="Q34" s="87"/>
      <c r="V34" s="39">
        <f>IF(AA33,Z32,0)</f>
        <v>0</v>
      </c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39">
        <f>IF(AN33,AM32,0)</f>
        <v>0</v>
      </c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39">
        <f>IF(BB33,BA32,0)</f>
        <v>0</v>
      </c>
      <c r="AX34" s="25"/>
      <c r="AY34" s="25"/>
      <c r="AZ34" s="25"/>
      <c r="BA34" s="25"/>
      <c r="BB34" s="72"/>
      <c r="BC34" s="25"/>
      <c r="BD34" s="25"/>
      <c r="BE34" s="25"/>
      <c r="BF34" s="25"/>
      <c r="BG34" s="25"/>
      <c r="BH34" s="25"/>
      <c r="BI34" s="25"/>
      <c r="BJ34" s="25"/>
      <c r="BK34" s="39">
        <f>IF(BP33,BO32,0)</f>
        <v>0</v>
      </c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39">
        <f>IF(CB33,CA32,0)</f>
        <v>0</v>
      </c>
      <c r="BX34" s="25"/>
      <c r="BY34" s="25"/>
      <c r="BZ34" s="25"/>
      <c r="CA34" s="25"/>
      <c r="CB34" s="84"/>
    </row>
    <row r="35" spans="1:80" s="1" customFormat="1" ht="16">
      <c r="A35" s="20" t="s">
        <v>5</v>
      </c>
      <c r="B35" s="11" t="s">
        <v>22</v>
      </c>
      <c r="C35" s="12" t="s">
        <v>23</v>
      </c>
      <c r="E35" s="13" t="e">
        <f>#REF!*100+1</f>
        <v>#REF!</v>
      </c>
      <c r="F35" s="13"/>
      <c r="G35" s="13"/>
      <c r="H35" s="13"/>
      <c r="I35" s="13"/>
      <c r="J35" s="13"/>
      <c r="K35" s="13"/>
      <c r="L35" s="13" t="e">
        <f>E35+1</f>
        <v>#REF!</v>
      </c>
      <c r="M35" s="13"/>
      <c r="N35" s="13"/>
      <c r="O35" s="13"/>
      <c r="P35" s="13"/>
      <c r="Q35" s="13"/>
      <c r="R35" s="13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73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85"/>
    </row>
    <row r="36" spans="1:80" ht="100" customHeight="1">
      <c r="A36" s="16" t="s">
        <v>33</v>
      </c>
      <c r="B36" s="10">
        <v>45.7</v>
      </c>
      <c r="C36" s="10">
        <v>47.7</v>
      </c>
      <c r="E36" s="112"/>
      <c r="F36" s="112"/>
      <c r="G36" s="112"/>
      <c r="H36" s="112"/>
      <c r="I36" s="112"/>
      <c r="J36" s="112"/>
      <c r="L36" s="112"/>
      <c r="M36" s="112"/>
      <c r="N36" s="112"/>
      <c r="O36" s="112"/>
      <c r="P36" s="112"/>
      <c r="Q36" s="112"/>
      <c r="V36" s="31" t="s">
        <v>36</v>
      </c>
      <c r="W36" s="32"/>
      <c r="X36" s="32"/>
      <c r="Y36" s="32"/>
      <c r="Z36" s="28">
        <v>2.75</v>
      </c>
      <c r="AA36" s="7"/>
      <c r="AB36" s="7"/>
      <c r="AC36" s="7"/>
      <c r="AD36" s="7"/>
      <c r="AE36" s="7"/>
      <c r="AF36" s="7"/>
      <c r="AG36" s="7"/>
      <c r="AH36" s="7"/>
      <c r="AI36" s="31" t="s">
        <v>37</v>
      </c>
      <c r="AJ36" s="32"/>
      <c r="AK36" s="32"/>
      <c r="AL36" s="32"/>
      <c r="AM36" s="28">
        <v>3.25</v>
      </c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0"/>
      <c r="BK36" s="7"/>
      <c r="BL36" s="7"/>
      <c r="BM36" s="7"/>
      <c r="BN36" s="7"/>
      <c r="BO36" s="7"/>
      <c r="BP36" s="7"/>
      <c r="BW36" s="7"/>
      <c r="BX36" s="7"/>
      <c r="BY36" s="7"/>
      <c r="BZ36" s="7"/>
    </row>
    <row r="37" spans="1:80" ht="16" thickBot="1">
      <c r="B37" s="2" t="s">
        <v>6</v>
      </c>
      <c r="C37" s="2" t="s">
        <v>4</v>
      </c>
      <c r="E37" s="114" t="str">
        <f>IF(ISERROR(VLOOKUP(E35,#REF!,8,0)),"",VLOOKUP(E35,#REF!,8,0))</f>
        <v/>
      </c>
      <c r="F37" s="115"/>
      <c r="G37" s="115"/>
      <c r="H37" s="115"/>
      <c r="I37" s="115"/>
      <c r="J37" s="116"/>
      <c r="L37" s="114" t="str">
        <f>IF(ISERROR(VLOOKUP(L35,#REF!,8,0)),"",VLOOKUP(L35,#REF!,8,0))</f>
        <v/>
      </c>
      <c r="M37" s="115"/>
      <c r="N37" s="115"/>
      <c r="O37" s="115"/>
      <c r="P37" s="115"/>
      <c r="Q37" s="116"/>
      <c r="V37" s="33"/>
      <c r="W37" s="34"/>
      <c r="X37" s="34"/>
      <c r="Y37" s="34"/>
      <c r="Z37" s="35"/>
      <c r="AA37" s="7"/>
      <c r="AB37" s="7"/>
      <c r="AC37" s="7"/>
      <c r="AD37" s="7"/>
      <c r="AE37" s="7"/>
      <c r="AF37" s="7"/>
      <c r="AG37" s="7"/>
      <c r="AH37" s="7"/>
      <c r="AI37" s="33"/>
      <c r="AJ37" s="34"/>
      <c r="AK37" s="34"/>
      <c r="AL37" s="34"/>
      <c r="AM37" s="35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0"/>
      <c r="BK37" s="7"/>
      <c r="BL37" s="7"/>
      <c r="BM37" s="7"/>
      <c r="BN37" s="7"/>
      <c r="BO37" s="7"/>
      <c r="BP37" s="7"/>
      <c r="BW37" s="7"/>
      <c r="BX37" s="7"/>
      <c r="BY37" s="7"/>
      <c r="BZ37" s="7"/>
    </row>
    <row r="38" spans="1:80" ht="16" thickBot="1">
      <c r="A38" s="17"/>
      <c r="B38" s="8">
        <f>SUM(E40:Q40)</f>
        <v>0</v>
      </c>
      <c r="C38" s="22">
        <f>((E40+F40+G40+H40+I40+J40)*B36)+((L40+M40+N40+O40+P40+Q40)*C36)</f>
        <v>0</v>
      </c>
      <c r="E38" s="113" t="str">
        <f>IF(ISERROR(VLOOKUP(E35,#REF!,17,0)),"",VLOOKUP(E35,#REF!,17,0))</f>
        <v/>
      </c>
      <c r="F38" s="113"/>
      <c r="G38" s="113"/>
      <c r="H38" s="113"/>
      <c r="I38" s="113"/>
      <c r="J38" s="113"/>
      <c r="L38" s="113" t="str">
        <f>IF(ISERROR(VLOOKUP(L35,#REF!,17,0)),"",VLOOKUP(L35,#REF!,17,0))</f>
        <v/>
      </c>
      <c r="M38" s="113"/>
      <c r="N38" s="113"/>
      <c r="O38" s="113"/>
      <c r="P38" s="113"/>
      <c r="Q38" s="113"/>
      <c r="V38" s="36">
        <f>SUM($E40:$J40)+SUM($L40:$Q40)</f>
        <v>0</v>
      </c>
      <c r="W38" s="37"/>
      <c r="X38" s="37"/>
      <c r="Y38" s="37"/>
      <c r="Z38" s="38">
        <f>V38*Z36</f>
        <v>0</v>
      </c>
      <c r="AA38" s="7"/>
      <c r="AB38" s="7"/>
      <c r="AC38" s="7"/>
      <c r="AD38" s="7"/>
      <c r="AE38" s="7"/>
      <c r="AF38" s="7"/>
      <c r="AG38" s="7"/>
      <c r="AH38" s="7"/>
      <c r="AI38" s="36">
        <f>SUM($E40:$J40)+SUM($L40:$Q40)</f>
        <v>0</v>
      </c>
      <c r="AJ38" s="37"/>
      <c r="AK38" s="37"/>
      <c r="AL38" s="37"/>
      <c r="AM38" s="38">
        <f>AI38*AM36</f>
        <v>0</v>
      </c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0"/>
      <c r="BK38" s="7"/>
      <c r="BL38" s="7"/>
      <c r="BM38" s="7"/>
      <c r="BN38" s="7"/>
      <c r="BO38" s="7"/>
      <c r="BP38" s="7"/>
      <c r="BW38" s="7"/>
      <c r="BX38" s="7"/>
      <c r="BY38" s="7"/>
      <c r="BZ38" s="7"/>
    </row>
    <row r="39" spans="1:80" s="3" customFormat="1" ht="11.25" customHeight="1" thickBot="1">
      <c r="A39" s="18"/>
      <c r="E39" s="4">
        <v>128</v>
      </c>
      <c r="F39" s="4">
        <v>140</v>
      </c>
      <c r="G39" s="4">
        <v>152</v>
      </c>
      <c r="H39" s="4">
        <v>164</v>
      </c>
      <c r="I39" s="4"/>
      <c r="J39" s="4"/>
      <c r="K39" s="4"/>
      <c r="L39" s="4" t="s">
        <v>0</v>
      </c>
      <c r="M39" s="4" t="s">
        <v>1</v>
      </c>
      <c r="N39" s="4" t="s">
        <v>2</v>
      </c>
      <c r="O39" s="4" t="s">
        <v>3</v>
      </c>
      <c r="P39" s="4" t="s">
        <v>10</v>
      </c>
      <c r="Q39" s="4" t="s">
        <v>11</v>
      </c>
      <c r="R39" s="4"/>
      <c r="V39" s="30"/>
      <c r="W39" s="24"/>
      <c r="X39" s="24"/>
      <c r="Y39" s="24"/>
      <c r="Z39" s="24"/>
      <c r="AA39" s="76" t="b">
        <v>0</v>
      </c>
      <c r="AB39" s="27"/>
      <c r="AC39" s="27"/>
      <c r="AD39" s="27"/>
      <c r="AE39" s="27"/>
      <c r="AF39" s="27"/>
      <c r="AG39" s="27"/>
      <c r="AH39" s="27"/>
      <c r="AI39" s="30"/>
      <c r="AJ39" s="24"/>
      <c r="AK39" s="24"/>
      <c r="AL39" s="24"/>
      <c r="AM39" s="24"/>
      <c r="AN39" s="76" t="b">
        <v>0</v>
      </c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74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81"/>
    </row>
    <row r="40" spans="1:80" s="5" customFormat="1" ht="16" thickBot="1">
      <c r="A40" s="19"/>
      <c r="E40" s="87"/>
      <c r="F40" s="87"/>
      <c r="G40" s="87"/>
      <c r="H40" s="87"/>
      <c r="I40" s="87"/>
      <c r="J40" s="87"/>
      <c r="L40" s="87"/>
      <c r="M40" s="87"/>
      <c r="N40" s="87"/>
      <c r="O40" s="87"/>
      <c r="P40" s="87"/>
      <c r="Q40" s="87"/>
      <c r="V40" s="39">
        <f>IF(AA39,Z38,0)</f>
        <v>0</v>
      </c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39">
        <f>IF(AN39,AM38,0)</f>
        <v>0</v>
      </c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72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80"/>
    </row>
    <row r="41" spans="1:80" s="1" customFormat="1" ht="16">
      <c r="A41" s="20" t="s">
        <v>5</v>
      </c>
      <c r="B41" s="11" t="s">
        <v>22</v>
      </c>
      <c r="C41" s="12" t="s">
        <v>23</v>
      </c>
      <c r="E41" s="13" t="e">
        <f>#REF!*100+1</f>
        <v>#REF!</v>
      </c>
      <c r="F41" s="13"/>
      <c r="G41" s="13"/>
      <c r="H41" s="13"/>
      <c r="I41" s="13"/>
      <c r="J41" s="13"/>
      <c r="K41" s="13"/>
      <c r="L41" s="13" t="e">
        <f>E41+1</f>
        <v>#REF!</v>
      </c>
      <c r="M41" s="13"/>
      <c r="N41" s="13"/>
      <c r="O41" s="13"/>
      <c r="P41" s="13"/>
      <c r="Q41" s="13"/>
      <c r="R41" s="13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73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78"/>
    </row>
    <row r="42" spans="1:80" ht="100" customHeight="1">
      <c r="A42" s="16" t="s">
        <v>18</v>
      </c>
      <c r="B42" s="10">
        <v>25.7</v>
      </c>
      <c r="C42" s="10">
        <v>27.7</v>
      </c>
      <c r="E42" s="112"/>
      <c r="F42" s="112"/>
      <c r="G42" s="112"/>
      <c r="H42" s="112"/>
      <c r="I42" s="112"/>
      <c r="J42" s="112"/>
      <c r="L42" s="112"/>
      <c r="M42" s="112"/>
      <c r="N42" s="112"/>
      <c r="O42" s="112"/>
      <c r="P42" s="112"/>
      <c r="Q42" s="112"/>
      <c r="V42" s="31" t="s">
        <v>36</v>
      </c>
      <c r="W42" s="32"/>
      <c r="X42" s="32"/>
      <c r="Y42" s="32"/>
      <c r="Z42" s="28">
        <v>2.75</v>
      </c>
      <c r="AA42" s="7"/>
      <c r="AB42" s="7"/>
      <c r="AC42" s="7"/>
      <c r="AD42" s="7"/>
      <c r="AE42" s="7"/>
      <c r="AF42" s="7"/>
      <c r="AG42" s="7"/>
      <c r="AH42" s="7"/>
      <c r="AI42" s="31" t="s">
        <v>37</v>
      </c>
      <c r="AJ42" s="32"/>
      <c r="AK42" s="32"/>
      <c r="AL42" s="32"/>
      <c r="AM42" s="28">
        <v>3.25</v>
      </c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0"/>
      <c r="BK42" s="7"/>
      <c r="BL42" s="7"/>
      <c r="BM42" s="7"/>
      <c r="BN42" s="7"/>
      <c r="BO42" s="7"/>
      <c r="BP42" s="7"/>
      <c r="BW42" s="7"/>
      <c r="BX42" s="7"/>
      <c r="BY42" s="7"/>
      <c r="BZ42" s="7"/>
    </row>
    <row r="43" spans="1:80" ht="16" thickBot="1">
      <c r="B43" s="2" t="s">
        <v>6</v>
      </c>
      <c r="C43" s="2" t="s">
        <v>4</v>
      </c>
      <c r="E43" s="114" t="str">
        <f>IF(ISERROR(VLOOKUP(E41,#REF!,8,0)),"",VLOOKUP(E41,#REF!,8,0))</f>
        <v/>
      </c>
      <c r="F43" s="115"/>
      <c r="G43" s="115"/>
      <c r="H43" s="115"/>
      <c r="I43" s="115"/>
      <c r="J43" s="116"/>
      <c r="L43" s="114" t="str">
        <f>IF(ISERROR(VLOOKUP(L41,#REF!,8,0)),"",VLOOKUP(L41,#REF!,8,0))</f>
        <v/>
      </c>
      <c r="M43" s="115"/>
      <c r="N43" s="115"/>
      <c r="O43" s="115"/>
      <c r="P43" s="115"/>
      <c r="Q43" s="116"/>
      <c r="V43" s="33"/>
      <c r="W43" s="34"/>
      <c r="X43" s="34"/>
      <c r="Y43" s="34"/>
      <c r="Z43" s="35"/>
      <c r="AA43" s="7"/>
      <c r="AB43" s="7"/>
      <c r="AC43" s="7"/>
      <c r="AD43" s="7"/>
      <c r="AE43" s="7"/>
      <c r="AF43" s="7"/>
      <c r="AG43" s="7"/>
      <c r="AH43" s="7"/>
      <c r="AI43" s="33"/>
      <c r="AJ43" s="34"/>
      <c r="AK43" s="34"/>
      <c r="AL43" s="34"/>
      <c r="AM43" s="35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0"/>
      <c r="BK43" s="7"/>
      <c r="BL43" s="7"/>
      <c r="BM43" s="7"/>
      <c r="BN43" s="7"/>
      <c r="BO43" s="7"/>
      <c r="BP43" s="7"/>
      <c r="BW43" s="7"/>
      <c r="BX43" s="7"/>
      <c r="BY43" s="7"/>
      <c r="BZ43" s="7"/>
    </row>
    <row r="44" spans="1:80" ht="16" thickBot="1">
      <c r="A44" s="17"/>
      <c r="B44" s="8">
        <f>SUM(E46:Q46)</f>
        <v>0</v>
      </c>
      <c r="C44" s="22">
        <f>((E46+F46+G46+H46+I46+J46)*B42)+((L46+M46+N46+O46+P46+Q46)*C42)</f>
        <v>0</v>
      </c>
      <c r="E44" s="113" t="str">
        <f>IF(ISERROR(VLOOKUP(E41,#REF!,17,0)),"",VLOOKUP(E41,#REF!,17,0))</f>
        <v/>
      </c>
      <c r="F44" s="113"/>
      <c r="G44" s="113"/>
      <c r="H44" s="113"/>
      <c r="I44" s="113"/>
      <c r="J44" s="113"/>
      <c r="L44" s="113" t="str">
        <f>IF(ISERROR(VLOOKUP(L41,#REF!,17,0)),"",VLOOKUP(L41,#REF!,17,0))</f>
        <v/>
      </c>
      <c r="M44" s="113"/>
      <c r="N44" s="113"/>
      <c r="O44" s="113"/>
      <c r="P44" s="113"/>
      <c r="Q44" s="113"/>
      <c r="V44" s="36">
        <f>SUM($E46:$J46)+SUM($L46:$Q46)</f>
        <v>0</v>
      </c>
      <c r="W44" s="37"/>
      <c r="X44" s="37"/>
      <c r="Y44" s="37"/>
      <c r="Z44" s="38">
        <f>V44*Z42</f>
        <v>0</v>
      </c>
      <c r="AA44" s="7"/>
      <c r="AB44" s="7"/>
      <c r="AC44" s="7"/>
      <c r="AD44" s="7"/>
      <c r="AE44" s="7"/>
      <c r="AF44" s="7"/>
      <c r="AG44" s="7"/>
      <c r="AH44" s="7"/>
      <c r="AI44" s="36">
        <f>SUM($E46:$J46)+SUM($L46:$Q46)</f>
        <v>0</v>
      </c>
      <c r="AJ44" s="37"/>
      <c r="AK44" s="37"/>
      <c r="AL44" s="37"/>
      <c r="AM44" s="38">
        <f>AI44*AM42</f>
        <v>0</v>
      </c>
      <c r="AN44" s="75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0"/>
      <c r="BK44" s="7"/>
      <c r="BL44" s="7"/>
      <c r="BM44" s="7"/>
      <c r="BN44" s="7"/>
      <c r="BO44" s="7"/>
      <c r="BP44" s="7"/>
      <c r="BW44" s="7"/>
      <c r="BX44" s="7"/>
      <c r="BY44" s="7"/>
      <c r="BZ44" s="7"/>
    </row>
    <row r="45" spans="1:80" s="3" customFormat="1" ht="11.25" customHeight="1" thickBot="1">
      <c r="A45" s="18"/>
      <c r="E45" s="4">
        <v>128</v>
      </c>
      <c r="F45" s="4">
        <v>140</v>
      </c>
      <c r="G45" s="4">
        <v>152</v>
      </c>
      <c r="H45" s="4">
        <v>164</v>
      </c>
      <c r="I45" s="4"/>
      <c r="J45" s="4"/>
      <c r="K45" s="4"/>
      <c r="L45" s="4" t="s">
        <v>0</v>
      </c>
      <c r="M45" s="4" t="s">
        <v>1</v>
      </c>
      <c r="N45" s="4" t="s">
        <v>2</v>
      </c>
      <c r="O45" s="4" t="s">
        <v>3</v>
      </c>
      <c r="P45" s="4" t="s">
        <v>10</v>
      </c>
      <c r="Q45" s="4" t="s">
        <v>11</v>
      </c>
      <c r="R45" s="4"/>
      <c r="V45" s="30"/>
      <c r="W45" s="24"/>
      <c r="X45" s="24"/>
      <c r="Y45" s="24"/>
      <c r="Z45" s="24"/>
      <c r="AA45" s="76" t="b">
        <v>0</v>
      </c>
      <c r="AB45" s="27"/>
      <c r="AC45" s="27"/>
      <c r="AD45" s="27"/>
      <c r="AE45" s="27"/>
      <c r="AF45" s="27"/>
      <c r="AG45" s="27"/>
      <c r="AH45" s="27"/>
      <c r="AI45" s="30"/>
      <c r="AJ45" s="24"/>
      <c r="AK45" s="24"/>
      <c r="AL45" s="24"/>
      <c r="AM45" s="24"/>
      <c r="AN45" s="76" t="b">
        <v>0</v>
      </c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74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81"/>
    </row>
    <row r="46" spans="1:80" s="5" customFormat="1" ht="16" thickBot="1">
      <c r="A46" s="19"/>
      <c r="E46" s="87"/>
      <c r="F46" s="87"/>
      <c r="G46" s="87"/>
      <c r="H46" s="87"/>
      <c r="I46" s="6"/>
      <c r="J46" s="6"/>
      <c r="L46" s="87"/>
      <c r="M46" s="87"/>
      <c r="N46" s="87"/>
      <c r="O46" s="87"/>
      <c r="P46" s="87"/>
      <c r="Q46" s="87"/>
      <c r="V46" s="39">
        <f>IF(AA45,Z44,0)</f>
        <v>0</v>
      </c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39">
        <f>IF(AN45,AM44,0)</f>
        <v>0</v>
      </c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72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80"/>
    </row>
    <row r="47" spans="1:80" s="1" customFormat="1" ht="16">
      <c r="A47" s="20" t="s">
        <v>5</v>
      </c>
      <c r="B47" s="11" t="s">
        <v>22</v>
      </c>
      <c r="C47" s="12" t="s">
        <v>23</v>
      </c>
      <c r="E47" s="13" t="e">
        <f>#REF!*100+1</f>
        <v>#REF!</v>
      </c>
      <c r="F47" s="13"/>
      <c r="G47" s="13"/>
      <c r="H47" s="13"/>
      <c r="I47" s="13"/>
      <c r="J47" s="13"/>
      <c r="K47" s="13"/>
      <c r="L47" s="13" t="e">
        <f>E47+1</f>
        <v>#REF!</v>
      </c>
      <c r="M47" s="13"/>
      <c r="N47" s="13"/>
      <c r="O47" s="13"/>
      <c r="P47" s="13"/>
      <c r="Q47" s="13"/>
      <c r="R47" s="13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73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78"/>
    </row>
    <row r="48" spans="1:80" ht="100" customHeight="1">
      <c r="A48" s="16" t="s">
        <v>46</v>
      </c>
      <c r="B48" s="10">
        <v>11.95</v>
      </c>
      <c r="C48" s="10">
        <v>11.95</v>
      </c>
      <c r="E48" s="112"/>
      <c r="F48" s="112"/>
      <c r="G48" s="112"/>
      <c r="H48" s="112"/>
      <c r="I48" s="112"/>
      <c r="J48" s="112"/>
      <c r="L48" s="112"/>
      <c r="M48" s="112"/>
      <c r="N48" s="112"/>
      <c r="O48" s="112"/>
      <c r="P48" s="112"/>
      <c r="Q48" s="112"/>
      <c r="V48" s="7"/>
      <c r="W48" s="7"/>
      <c r="X48" s="7"/>
      <c r="Y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0"/>
      <c r="BK48" s="7"/>
      <c r="BL48" s="7"/>
      <c r="BM48" s="7"/>
      <c r="BN48" s="7"/>
      <c r="BO48" s="7"/>
      <c r="BP48" s="7"/>
      <c r="BW48" s="7"/>
      <c r="BX48" s="7"/>
      <c r="BY48" s="7"/>
      <c r="BZ48" s="7"/>
    </row>
    <row r="49" spans="1:80" ht="16" thickBot="1">
      <c r="B49" s="2" t="s">
        <v>6</v>
      </c>
      <c r="C49" s="2" t="s">
        <v>4</v>
      </c>
      <c r="E49" s="114" t="str">
        <f>IF(ISERROR(VLOOKUP(E47,#REF!,8,0)),"",VLOOKUP(E47,#REF!,8,0))</f>
        <v/>
      </c>
      <c r="F49" s="115"/>
      <c r="G49" s="115"/>
      <c r="H49" s="115"/>
      <c r="I49" s="115"/>
      <c r="J49" s="116"/>
      <c r="L49" s="114" t="str">
        <f>IF(ISERROR(VLOOKUP(L47,#REF!,8,0)),"",VLOOKUP(L47,#REF!,8,0))</f>
        <v/>
      </c>
      <c r="M49" s="115"/>
      <c r="N49" s="115"/>
      <c r="O49" s="115"/>
      <c r="P49" s="115"/>
      <c r="Q49" s="116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0"/>
      <c r="BK49" s="7"/>
      <c r="BL49" s="7"/>
      <c r="BM49" s="7"/>
      <c r="BN49" s="7"/>
      <c r="BO49" s="7"/>
      <c r="BP49" s="7"/>
      <c r="BW49" s="7"/>
      <c r="BX49" s="7"/>
      <c r="BY49" s="7"/>
      <c r="BZ49" s="7"/>
    </row>
    <row r="50" spans="1:80" ht="16" thickBot="1">
      <c r="A50" s="17"/>
      <c r="B50" s="8">
        <f>SUM(E52:Q52)</f>
        <v>0</v>
      </c>
      <c r="C50" s="22">
        <f>((E52+F52+G52+H52+I52+J52)*B48)+((L52+M52+N52+O52+P52+Q52)*C48)</f>
        <v>0</v>
      </c>
      <c r="E50" s="113" t="str">
        <f>IF(ISERROR(VLOOKUP(E47,#REF!,17,0)),"",VLOOKUP(E47,#REF!,17,0))</f>
        <v/>
      </c>
      <c r="F50" s="113"/>
      <c r="G50" s="113"/>
      <c r="H50" s="113"/>
      <c r="I50" s="113"/>
      <c r="J50" s="113"/>
      <c r="L50" s="113" t="str">
        <f>IF(ISERROR(VLOOKUP(L47,#REF!,17,0)),"",VLOOKUP(L47,#REF!,17,0))</f>
        <v/>
      </c>
      <c r="M50" s="113"/>
      <c r="N50" s="113"/>
      <c r="O50" s="113"/>
      <c r="P50" s="113"/>
      <c r="Q50" s="113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0"/>
      <c r="BK50" s="7"/>
      <c r="BL50" s="7"/>
      <c r="BM50" s="7"/>
      <c r="BN50" s="7"/>
      <c r="BO50" s="7"/>
      <c r="BP50" s="7"/>
      <c r="BW50" s="7"/>
      <c r="BX50" s="7"/>
      <c r="BY50" s="7"/>
      <c r="BZ50" s="7"/>
    </row>
    <row r="51" spans="1:80" s="3" customFormat="1" ht="11.25" customHeight="1">
      <c r="A51" s="18"/>
      <c r="E51" s="4" t="s">
        <v>15</v>
      </c>
      <c r="F51" s="4"/>
      <c r="G51" s="4" t="s">
        <v>45</v>
      </c>
      <c r="H51" s="4" t="s">
        <v>16</v>
      </c>
      <c r="I51" s="4"/>
      <c r="J51" s="4" t="s">
        <v>17</v>
      </c>
      <c r="K51" s="4"/>
      <c r="L51" s="4" t="s">
        <v>15</v>
      </c>
      <c r="M51" s="4"/>
      <c r="N51" s="4" t="s">
        <v>110</v>
      </c>
      <c r="O51" s="4" t="s">
        <v>16</v>
      </c>
      <c r="P51" s="4"/>
      <c r="Q51" s="4" t="s">
        <v>17</v>
      </c>
      <c r="R51" s="4"/>
      <c r="U51" s="88"/>
      <c r="V51" s="89"/>
      <c r="W51" s="90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74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81"/>
    </row>
    <row r="52" spans="1:80" s="5" customFormat="1">
      <c r="A52" s="19"/>
      <c r="E52" s="87"/>
      <c r="F52" s="6"/>
      <c r="G52" s="87"/>
      <c r="H52" s="87"/>
      <c r="I52" s="6"/>
      <c r="J52" s="87"/>
      <c r="L52" s="87"/>
      <c r="M52" s="6"/>
      <c r="N52" s="87"/>
      <c r="O52" s="87"/>
      <c r="P52" s="6"/>
      <c r="Q52" s="87"/>
      <c r="U52" s="91"/>
      <c r="V52" s="92"/>
      <c r="W52" s="93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72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80"/>
    </row>
    <row r="53" spans="1:80" s="1" customFormat="1" ht="16">
      <c r="A53" s="20" t="s">
        <v>5</v>
      </c>
      <c r="B53" s="11" t="s">
        <v>22</v>
      </c>
      <c r="C53" s="12" t="s">
        <v>23</v>
      </c>
      <c r="E53" s="13" t="e">
        <f>#REF!*100+1</f>
        <v>#REF!</v>
      </c>
      <c r="F53" s="13"/>
      <c r="G53" s="13"/>
      <c r="H53" s="13"/>
      <c r="I53" s="13"/>
      <c r="J53" s="13"/>
      <c r="K53" s="13"/>
      <c r="L53" s="13" t="e">
        <f>E53+1</f>
        <v>#REF!</v>
      </c>
      <c r="M53" s="13"/>
      <c r="N53" s="13"/>
      <c r="O53" s="13"/>
      <c r="P53" s="13"/>
      <c r="Q53" s="13"/>
      <c r="R53" s="13"/>
      <c r="V53" s="26"/>
      <c r="W53" s="26"/>
      <c r="X53" s="26"/>
      <c r="Y53" s="26"/>
      <c r="Z53" s="26"/>
      <c r="AA53" s="26"/>
      <c r="AB53" s="26"/>
      <c r="AC53" s="7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73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78"/>
    </row>
    <row r="54" spans="1:80" ht="100" customHeight="1">
      <c r="A54" s="16" t="s">
        <v>21</v>
      </c>
      <c r="B54" s="10">
        <v>45.7</v>
      </c>
      <c r="C54" s="10">
        <v>47.7</v>
      </c>
      <c r="E54" s="112"/>
      <c r="F54" s="112"/>
      <c r="G54" s="112"/>
      <c r="H54" s="112"/>
      <c r="I54" s="112"/>
      <c r="J54" s="112"/>
      <c r="L54" s="112"/>
      <c r="M54" s="112"/>
      <c r="N54" s="112"/>
      <c r="O54" s="112"/>
      <c r="P54" s="112"/>
      <c r="Q54" s="112"/>
      <c r="V54" s="41" t="s">
        <v>35</v>
      </c>
      <c r="W54" s="34"/>
      <c r="X54" s="34"/>
      <c r="Y54" s="34"/>
      <c r="Z54" s="42">
        <v>6</v>
      </c>
      <c r="AA54" s="7"/>
      <c r="AB54" s="7"/>
      <c r="AC54" s="7"/>
      <c r="AD54" s="7"/>
      <c r="AE54" s="7"/>
      <c r="AF54" s="7"/>
      <c r="AG54" s="7"/>
      <c r="AH54" s="7"/>
      <c r="AI54" s="41" t="s">
        <v>36</v>
      </c>
      <c r="AJ54" s="34"/>
      <c r="AK54" s="34"/>
      <c r="AL54" s="34"/>
      <c r="AM54" s="42">
        <v>2.75</v>
      </c>
      <c r="AN54" s="7"/>
      <c r="AO54" s="7"/>
      <c r="AP54" s="7"/>
      <c r="AQ54" s="7"/>
      <c r="AR54" s="7"/>
      <c r="AS54" s="7"/>
      <c r="AT54" s="7"/>
      <c r="AU54" s="7"/>
      <c r="AV54" s="7"/>
      <c r="AW54" s="41" t="s">
        <v>37</v>
      </c>
      <c r="AX54" s="34"/>
      <c r="AY54" s="34"/>
      <c r="AZ54" s="34"/>
      <c r="BA54" s="42">
        <v>3.25</v>
      </c>
      <c r="BB54" s="70"/>
      <c r="BK54" s="7"/>
      <c r="BL54" s="7"/>
      <c r="BM54" s="7"/>
      <c r="BN54" s="7"/>
      <c r="BO54" s="7"/>
      <c r="BP54" s="7"/>
      <c r="BW54" s="7"/>
      <c r="BX54" s="7"/>
      <c r="BY54" s="7"/>
      <c r="BZ54" s="7"/>
    </row>
    <row r="55" spans="1:80" ht="16" thickBot="1">
      <c r="B55" s="2" t="s">
        <v>6</v>
      </c>
      <c r="C55" s="2" t="s">
        <v>4</v>
      </c>
      <c r="E55" s="114" t="str">
        <f>IF(ISERROR(VLOOKUP(E53,#REF!,8,0)),"",VLOOKUP(E53,#REF!,8,0))</f>
        <v/>
      </c>
      <c r="F55" s="115"/>
      <c r="G55" s="115"/>
      <c r="H55" s="115"/>
      <c r="I55" s="115"/>
      <c r="J55" s="116"/>
      <c r="L55" s="114" t="str">
        <f>IF(ISERROR(VLOOKUP(L53,#REF!,8,0)),"",VLOOKUP(L53,#REF!,8,0))</f>
        <v/>
      </c>
      <c r="M55" s="115"/>
      <c r="N55" s="115"/>
      <c r="O55" s="115"/>
      <c r="P55" s="115"/>
      <c r="Q55" s="116"/>
      <c r="V55" s="33" t="s">
        <v>113</v>
      </c>
      <c r="W55" s="94">
        <v>1</v>
      </c>
      <c r="X55" s="34"/>
      <c r="Y55" s="34"/>
      <c r="Z55" s="35"/>
      <c r="AA55" s="7"/>
      <c r="AB55" s="7"/>
      <c r="AC55" s="7"/>
      <c r="AD55" s="7"/>
      <c r="AE55" s="7"/>
      <c r="AF55" s="7"/>
      <c r="AG55" s="7"/>
      <c r="AH55" s="7"/>
      <c r="AI55" s="33"/>
      <c r="AJ55" s="34"/>
      <c r="AK55" s="34"/>
      <c r="AL55" s="34"/>
      <c r="AM55" s="35"/>
      <c r="AN55" s="7"/>
      <c r="AO55" s="7"/>
      <c r="AP55" s="7"/>
      <c r="AQ55" s="7"/>
      <c r="AR55" s="7"/>
      <c r="AS55" s="7"/>
      <c r="AT55" s="7"/>
      <c r="AU55" s="7"/>
      <c r="AV55" s="7"/>
      <c r="AW55" s="33"/>
      <c r="AX55" s="34"/>
      <c r="AY55" s="34"/>
      <c r="AZ55" s="34"/>
      <c r="BA55" s="35"/>
      <c r="BB55" s="70"/>
      <c r="BK55" s="7"/>
      <c r="BL55" s="7"/>
      <c r="BM55" s="7"/>
      <c r="BN55" s="7"/>
      <c r="BO55" s="7"/>
      <c r="BP55" s="7"/>
      <c r="BW55" s="7"/>
      <c r="BX55" s="7"/>
      <c r="BY55" s="7"/>
      <c r="BZ55" s="7"/>
    </row>
    <row r="56" spans="1:80" ht="16" thickBot="1">
      <c r="A56" s="17"/>
      <c r="B56" s="8">
        <f>SUM(E58:Q58)</f>
        <v>0</v>
      </c>
      <c r="C56" s="22">
        <f>((E58+F58+G58+H58+I58+J58)*B54)+((L58+M58+N58+O58+P58+Q58)*C54)</f>
        <v>0</v>
      </c>
      <c r="E56" s="113" t="str">
        <f>IF(ISERROR(VLOOKUP(E53,#REF!,17,0)),"",VLOOKUP(E53,#REF!,17,0))</f>
        <v/>
      </c>
      <c r="F56" s="113"/>
      <c r="G56" s="113"/>
      <c r="H56" s="113"/>
      <c r="I56" s="113"/>
      <c r="J56" s="113"/>
      <c r="L56" s="113" t="str">
        <f>IF(ISERROR(VLOOKUP(L53,#REF!,17,0)),"",VLOOKUP(L53,#REF!,17,0))</f>
        <v/>
      </c>
      <c r="M56" s="113"/>
      <c r="N56" s="113"/>
      <c r="O56" s="113"/>
      <c r="P56" s="113"/>
      <c r="Q56" s="113"/>
      <c r="V56" s="36">
        <f>SUM($E58:$J58)+SUM($L58:$Q58)</f>
        <v>0</v>
      </c>
      <c r="W56" s="37"/>
      <c r="X56" s="37"/>
      <c r="Y56" s="37"/>
      <c r="Z56" s="38">
        <f>V56*Z54*W55</f>
        <v>0</v>
      </c>
      <c r="AA56" s="7"/>
      <c r="AB56" s="7"/>
      <c r="AC56" s="7"/>
      <c r="AD56" s="7"/>
      <c r="AE56" s="7"/>
      <c r="AF56" s="7"/>
      <c r="AG56" s="7"/>
      <c r="AH56" s="7"/>
      <c r="AI56" s="36">
        <f>SUM($E58:$J58)+SUM($L58:$Q58)</f>
        <v>0</v>
      </c>
      <c r="AJ56" s="37"/>
      <c r="AK56" s="37"/>
      <c r="AL56" s="37"/>
      <c r="AM56" s="38">
        <f>AI56*AM54</f>
        <v>0</v>
      </c>
      <c r="AN56" s="7"/>
      <c r="AO56" s="7"/>
      <c r="AP56" s="7"/>
      <c r="AQ56" s="7"/>
      <c r="AR56" s="7"/>
      <c r="AS56" s="7"/>
      <c r="AT56" s="7"/>
      <c r="AU56" s="7"/>
      <c r="AV56" s="7"/>
      <c r="AW56" s="36">
        <f>SUM($E58:$J58)+SUM($L58:$Q58)</f>
        <v>0</v>
      </c>
      <c r="AX56" s="37"/>
      <c r="AY56" s="37"/>
      <c r="AZ56" s="37"/>
      <c r="BA56" s="38">
        <f>AW56*BA54</f>
        <v>0</v>
      </c>
      <c r="BB56" s="70"/>
      <c r="BK56" s="7"/>
      <c r="BL56" s="7"/>
      <c r="BM56" s="7"/>
      <c r="BN56" s="7"/>
      <c r="BO56" s="7"/>
      <c r="BP56" s="7"/>
      <c r="BW56" s="7"/>
      <c r="BX56" s="7"/>
      <c r="BY56" s="7"/>
      <c r="BZ56" s="7"/>
    </row>
    <row r="57" spans="1:80" s="3" customFormat="1" ht="11.25" customHeight="1" thickBot="1">
      <c r="A57" s="18"/>
      <c r="E57" s="4">
        <v>128</v>
      </c>
      <c r="F57" s="4">
        <v>140</v>
      </c>
      <c r="G57" s="4">
        <v>152</v>
      </c>
      <c r="H57" s="4">
        <v>164</v>
      </c>
      <c r="I57" s="4"/>
      <c r="J57" s="4"/>
      <c r="K57" s="4"/>
      <c r="L57" s="4" t="s">
        <v>0</v>
      </c>
      <c r="M57" s="4" t="s">
        <v>1</v>
      </c>
      <c r="N57" s="4" t="s">
        <v>2</v>
      </c>
      <c r="O57" s="4" t="s">
        <v>3</v>
      </c>
      <c r="P57" s="4" t="s">
        <v>10</v>
      </c>
      <c r="Q57" s="4" t="s">
        <v>11</v>
      </c>
      <c r="R57" s="4"/>
      <c r="V57" s="30"/>
      <c r="W57" s="24"/>
      <c r="X57" s="24"/>
      <c r="Y57" s="24"/>
      <c r="Z57" s="24"/>
      <c r="AA57" s="76" t="b">
        <v>0</v>
      </c>
      <c r="AB57" s="27"/>
      <c r="AC57" s="27"/>
      <c r="AD57" s="27"/>
      <c r="AE57" s="27"/>
      <c r="AF57" s="27"/>
      <c r="AG57" s="27"/>
      <c r="AH57" s="27"/>
      <c r="AI57" s="30"/>
      <c r="AJ57" s="24"/>
      <c r="AK57" s="24"/>
      <c r="AL57" s="24"/>
      <c r="AM57" s="24"/>
      <c r="AN57" s="76" t="b">
        <v>0</v>
      </c>
      <c r="AO57" s="27"/>
      <c r="AP57" s="27"/>
      <c r="AQ57" s="27"/>
      <c r="AR57" s="27"/>
      <c r="AS57" s="27"/>
      <c r="AT57" s="27"/>
      <c r="AU57" s="27"/>
      <c r="AV57" s="27"/>
      <c r="AW57" s="30"/>
      <c r="AX57" s="24"/>
      <c r="AY57" s="24"/>
      <c r="AZ57" s="24"/>
      <c r="BA57" s="24"/>
      <c r="BB57" s="71" t="b">
        <v>0</v>
      </c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81"/>
    </row>
    <row r="58" spans="1:80" s="5" customFormat="1" ht="16" thickBot="1">
      <c r="A58" s="19"/>
      <c r="E58" s="87"/>
      <c r="F58" s="87"/>
      <c r="G58" s="87"/>
      <c r="H58" s="87"/>
      <c r="I58" s="6"/>
      <c r="J58" s="6"/>
      <c r="L58" s="87"/>
      <c r="M58" s="87"/>
      <c r="N58" s="87"/>
      <c r="O58" s="87"/>
      <c r="P58" s="87"/>
      <c r="Q58" s="87"/>
      <c r="V58" s="39">
        <f>IF(AA57,Z56,0)</f>
        <v>0</v>
      </c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39">
        <f>IF(AN57,AM56,0)</f>
        <v>0</v>
      </c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39">
        <f>IF(BB57,BA56,0)</f>
        <v>0</v>
      </c>
      <c r="AX58" s="25"/>
      <c r="AY58" s="25"/>
      <c r="AZ58" s="25"/>
      <c r="BA58" s="25"/>
      <c r="BB58" s="72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80"/>
    </row>
    <row r="59" spans="1:80" s="1" customFormat="1" ht="16">
      <c r="A59" s="20" t="s">
        <v>5</v>
      </c>
      <c r="B59" s="11" t="s">
        <v>22</v>
      </c>
      <c r="C59" s="12" t="s">
        <v>23</v>
      </c>
      <c r="E59" s="13" t="e">
        <f>#REF!*100+1</f>
        <v>#REF!</v>
      </c>
      <c r="F59" s="13"/>
      <c r="G59" s="13"/>
      <c r="H59" s="13"/>
      <c r="I59" s="13"/>
      <c r="J59" s="13"/>
      <c r="K59" s="13"/>
      <c r="L59" s="13" t="e">
        <f>E59+1</f>
        <v>#REF!</v>
      </c>
      <c r="M59" s="13"/>
      <c r="N59" s="13"/>
      <c r="O59" s="13"/>
      <c r="P59" s="13"/>
      <c r="Q59" s="13"/>
      <c r="R59" s="13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7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73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78"/>
    </row>
    <row r="60" spans="1:80" ht="100" customHeight="1">
      <c r="A60" s="16" t="s">
        <v>25</v>
      </c>
      <c r="B60" s="10">
        <v>72.7</v>
      </c>
      <c r="C60" s="10">
        <v>77.7</v>
      </c>
      <c r="E60" s="112"/>
      <c r="F60" s="112"/>
      <c r="G60" s="112"/>
      <c r="H60" s="112"/>
      <c r="I60" s="112"/>
      <c r="J60" s="112"/>
      <c r="L60" s="112"/>
      <c r="M60" s="112"/>
      <c r="N60" s="112"/>
      <c r="O60" s="112"/>
      <c r="P60" s="112"/>
      <c r="Q60" s="112"/>
      <c r="V60" s="41" t="s">
        <v>35</v>
      </c>
      <c r="W60" s="34"/>
      <c r="X60" s="34"/>
      <c r="Y60" s="34"/>
      <c r="Z60" s="42">
        <v>6</v>
      </c>
      <c r="AA60" s="7"/>
      <c r="AB60" s="7"/>
      <c r="AC60" s="7"/>
      <c r="AD60" s="7"/>
      <c r="AE60" s="7"/>
      <c r="AF60" s="7"/>
      <c r="AG60" s="7"/>
      <c r="AH60" s="7"/>
      <c r="AI60" s="41" t="s">
        <v>36</v>
      </c>
      <c r="AJ60" s="34"/>
      <c r="AK60" s="34"/>
      <c r="AL60" s="34"/>
      <c r="AM60" s="42">
        <v>2.75</v>
      </c>
      <c r="AN60" s="7"/>
      <c r="AO60" s="7"/>
      <c r="AP60" s="7"/>
      <c r="AQ60" s="7"/>
      <c r="AR60" s="7"/>
      <c r="AS60" s="7"/>
      <c r="AT60" s="7"/>
      <c r="AU60" s="7"/>
      <c r="AV60" s="7"/>
      <c r="AW60" s="41" t="s">
        <v>37</v>
      </c>
      <c r="AX60" s="34"/>
      <c r="AY60" s="34"/>
      <c r="AZ60" s="34"/>
      <c r="BA60" s="42">
        <v>3.25</v>
      </c>
      <c r="BB60" s="70"/>
      <c r="BK60" s="7"/>
      <c r="BL60" s="7"/>
      <c r="BM60" s="7"/>
      <c r="BN60" s="7"/>
      <c r="BO60" s="7"/>
      <c r="BP60" s="7"/>
      <c r="BW60" s="7"/>
      <c r="BX60" s="7"/>
      <c r="BY60" s="7"/>
      <c r="BZ60" s="7"/>
    </row>
    <row r="61" spans="1:80" ht="16" thickBot="1">
      <c r="B61" s="2" t="s">
        <v>6</v>
      </c>
      <c r="C61" s="2" t="s">
        <v>4</v>
      </c>
      <c r="E61" s="114" t="str">
        <f>IF(ISERROR(VLOOKUP(E59,#REF!,8,0)),"",VLOOKUP(E59,#REF!,8,0))</f>
        <v/>
      </c>
      <c r="F61" s="115"/>
      <c r="G61" s="115"/>
      <c r="H61" s="115"/>
      <c r="I61" s="115"/>
      <c r="J61" s="116"/>
      <c r="L61" s="114" t="str">
        <f>IF(ISERROR(VLOOKUP(L59,#REF!,8,0)),"",VLOOKUP(L59,#REF!,8,0))</f>
        <v/>
      </c>
      <c r="M61" s="115"/>
      <c r="N61" s="115"/>
      <c r="O61" s="115"/>
      <c r="P61" s="115"/>
      <c r="Q61" s="116"/>
      <c r="V61" s="33" t="s">
        <v>113</v>
      </c>
      <c r="W61" s="94">
        <v>1</v>
      </c>
      <c r="X61" s="34"/>
      <c r="Y61" s="34"/>
      <c r="Z61" s="35"/>
      <c r="AA61" s="7"/>
      <c r="AB61" s="7"/>
      <c r="AC61" s="7"/>
      <c r="AD61" s="7"/>
      <c r="AE61" s="7"/>
      <c r="AF61" s="7"/>
      <c r="AG61" s="7"/>
      <c r="AH61" s="7"/>
      <c r="AI61" s="33"/>
      <c r="AJ61" s="34"/>
      <c r="AK61" s="34"/>
      <c r="AL61" s="34"/>
      <c r="AM61" s="35"/>
      <c r="AN61" s="7"/>
      <c r="AO61" s="7"/>
      <c r="AP61" s="7"/>
      <c r="AQ61" s="7"/>
      <c r="AR61" s="7"/>
      <c r="AS61" s="7"/>
      <c r="AT61" s="7"/>
      <c r="AU61" s="7"/>
      <c r="AV61" s="7"/>
      <c r="AW61" s="33"/>
      <c r="AX61" s="34"/>
      <c r="AY61" s="34"/>
      <c r="AZ61" s="34"/>
      <c r="BA61" s="35"/>
      <c r="BB61" s="70"/>
      <c r="BK61" s="7"/>
      <c r="BL61" s="7"/>
      <c r="BM61" s="7"/>
      <c r="BN61" s="7"/>
      <c r="BO61" s="7"/>
      <c r="BP61" s="7"/>
      <c r="BW61" s="7"/>
      <c r="BX61" s="7"/>
      <c r="BY61" s="7"/>
      <c r="BZ61" s="7"/>
    </row>
    <row r="62" spans="1:80" ht="16" thickBot="1">
      <c r="A62" s="17"/>
      <c r="B62" s="8">
        <f>SUM(E64:Q64)</f>
        <v>0</v>
      </c>
      <c r="C62" s="22">
        <f>((E64+F64+G64+H64+I64+J64)*B60)+((L64+M64+N64+O64+P64+Q64)*C60)</f>
        <v>0</v>
      </c>
      <c r="E62" s="113" t="str">
        <f>IF(ISERROR(VLOOKUP(E59,#REF!,17,0)),"",VLOOKUP(E59,#REF!,17,0))</f>
        <v/>
      </c>
      <c r="F62" s="113"/>
      <c r="G62" s="113"/>
      <c r="H62" s="113"/>
      <c r="I62" s="113"/>
      <c r="J62" s="113"/>
      <c r="L62" s="113" t="str">
        <f>IF(ISERROR(VLOOKUP(L59,#REF!,17,0)),"",VLOOKUP(L59,#REF!,17,0))</f>
        <v/>
      </c>
      <c r="M62" s="113"/>
      <c r="N62" s="113"/>
      <c r="O62" s="113"/>
      <c r="P62" s="113"/>
      <c r="Q62" s="113"/>
      <c r="V62" s="36">
        <f>SUM($E64:$J64)+SUM($L64:$Q64)</f>
        <v>0</v>
      </c>
      <c r="W62" s="37"/>
      <c r="X62" s="37"/>
      <c r="Y62" s="37"/>
      <c r="Z62" s="38">
        <f>V62*Z60</f>
        <v>0</v>
      </c>
      <c r="AA62" s="7"/>
      <c r="AB62" s="7"/>
      <c r="AC62" s="7"/>
      <c r="AD62" s="7"/>
      <c r="AE62" s="7"/>
      <c r="AF62" s="7"/>
      <c r="AG62" s="7"/>
      <c r="AH62" s="7"/>
      <c r="AI62" s="36">
        <f>SUM($E64:$J64)+SUM($L64:$Q64)</f>
        <v>0</v>
      </c>
      <c r="AJ62" s="37"/>
      <c r="AK62" s="37"/>
      <c r="AL62" s="37"/>
      <c r="AM62" s="38">
        <f>AI62*AM60</f>
        <v>0</v>
      </c>
      <c r="AN62" s="7"/>
      <c r="AO62" s="7"/>
      <c r="AP62" s="7"/>
      <c r="AQ62" s="7"/>
      <c r="AR62" s="7"/>
      <c r="AS62" s="7"/>
      <c r="AT62" s="7"/>
      <c r="AU62" s="7"/>
      <c r="AV62" s="7"/>
      <c r="AW62" s="36">
        <f>SUM($E64:$J64)+SUM($L64:$Q64)</f>
        <v>0</v>
      </c>
      <c r="AX62" s="37"/>
      <c r="AY62" s="37"/>
      <c r="AZ62" s="37"/>
      <c r="BA62" s="38">
        <f>AW62*BA60</f>
        <v>0</v>
      </c>
      <c r="BB62" s="70"/>
      <c r="BK62" s="7"/>
      <c r="BL62" s="7"/>
      <c r="BM62" s="7"/>
      <c r="BN62" s="7"/>
      <c r="BO62" s="7"/>
      <c r="BP62" s="7"/>
      <c r="BW62" s="7"/>
      <c r="BX62" s="7"/>
      <c r="BY62" s="7"/>
      <c r="BZ62" s="7"/>
    </row>
    <row r="63" spans="1:80" s="3" customFormat="1" ht="11.25" customHeight="1" thickBot="1">
      <c r="A63" s="18"/>
      <c r="E63" s="4">
        <v>128</v>
      </c>
      <c r="F63" s="4">
        <v>140</v>
      </c>
      <c r="G63" s="4">
        <v>152</v>
      </c>
      <c r="H63" s="4">
        <v>164</v>
      </c>
      <c r="I63" s="4"/>
      <c r="J63" s="4"/>
      <c r="K63" s="4"/>
      <c r="L63" s="4" t="s">
        <v>0</v>
      </c>
      <c r="M63" s="4" t="s">
        <v>1</v>
      </c>
      <c r="N63" s="4" t="s">
        <v>2</v>
      </c>
      <c r="O63" s="4" t="s">
        <v>3</v>
      </c>
      <c r="P63" s="4" t="s">
        <v>24</v>
      </c>
      <c r="Q63" s="4" t="s">
        <v>11</v>
      </c>
      <c r="R63" s="4"/>
      <c r="V63" s="30"/>
      <c r="W63" s="24"/>
      <c r="X63" s="24"/>
      <c r="Y63" s="24"/>
      <c r="Z63" s="24"/>
      <c r="AA63" s="76" t="b">
        <v>0</v>
      </c>
      <c r="AB63" s="27"/>
      <c r="AC63" s="27"/>
      <c r="AD63" s="27"/>
      <c r="AE63" s="27"/>
      <c r="AF63" s="27"/>
      <c r="AG63" s="27"/>
      <c r="AH63" s="27"/>
      <c r="AI63" s="30"/>
      <c r="AJ63" s="24"/>
      <c r="AK63" s="24"/>
      <c r="AL63" s="24"/>
      <c r="AM63" s="24"/>
      <c r="AN63" s="76" t="b">
        <v>0</v>
      </c>
      <c r="AO63" s="27"/>
      <c r="AP63" s="27"/>
      <c r="AQ63" s="27"/>
      <c r="AR63" s="27"/>
      <c r="AS63" s="27"/>
      <c r="AT63" s="27"/>
      <c r="AU63" s="27"/>
      <c r="AV63" s="27"/>
      <c r="AW63" s="30"/>
      <c r="AX63" s="24"/>
      <c r="AY63" s="24"/>
      <c r="AZ63" s="24"/>
      <c r="BA63" s="24"/>
      <c r="BB63" s="71" t="b">
        <v>0</v>
      </c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81"/>
    </row>
    <row r="64" spans="1:80" s="5" customFormat="1" ht="16" thickBot="1">
      <c r="A64" s="19"/>
      <c r="E64" s="87"/>
      <c r="F64" s="87"/>
      <c r="G64" s="87"/>
      <c r="H64" s="87"/>
      <c r="I64" s="6"/>
      <c r="J64" s="6"/>
      <c r="L64" s="87"/>
      <c r="M64" s="87"/>
      <c r="N64" s="87"/>
      <c r="O64" s="87"/>
      <c r="P64" s="87"/>
      <c r="Q64" s="87"/>
      <c r="V64" s="39">
        <f>IF(AA63,Z62,0)</f>
        <v>0</v>
      </c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39">
        <f>IF(AN63,AM62,0)</f>
        <v>0</v>
      </c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39">
        <f>IF(BB63,BA62,0)</f>
        <v>0</v>
      </c>
      <c r="AX64" s="25"/>
      <c r="AY64" s="25"/>
      <c r="AZ64" s="25"/>
      <c r="BA64" s="25"/>
      <c r="BB64" s="72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80"/>
    </row>
    <row r="65" spans="1:80" s="1" customFormat="1" ht="16">
      <c r="A65" s="20" t="s">
        <v>5</v>
      </c>
      <c r="B65" s="11" t="s">
        <v>22</v>
      </c>
      <c r="C65" s="12" t="s">
        <v>23</v>
      </c>
      <c r="E65" s="13" t="e">
        <f>#REF!*100+1</f>
        <v>#REF!</v>
      </c>
      <c r="F65" s="13"/>
      <c r="G65" s="13"/>
      <c r="H65" s="13"/>
      <c r="I65" s="13"/>
      <c r="J65" s="13"/>
      <c r="K65" s="13"/>
      <c r="L65" s="13" t="e">
        <f>E65+1</f>
        <v>#REF!</v>
      </c>
      <c r="M65" s="13"/>
      <c r="N65" s="13"/>
      <c r="O65" s="13"/>
      <c r="P65" s="13"/>
      <c r="Q65" s="13"/>
      <c r="R65" s="13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73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78"/>
    </row>
    <row r="66" spans="1:80" ht="100" customHeight="1">
      <c r="A66" s="16" t="s">
        <v>26</v>
      </c>
      <c r="B66" s="10">
        <v>87.7</v>
      </c>
      <c r="C66" s="10">
        <v>92.7</v>
      </c>
      <c r="E66" s="112"/>
      <c r="F66" s="112"/>
      <c r="G66" s="112"/>
      <c r="H66" s="112"/>
      <c r="I66" s="112"/>
      <c r="J66" s="112"/>
      <c r="L66" s="112"/>
      <c r="M66" s="112"/>
      <c r="N66" s="112"/>
      <c r="O66" s="112"/>
      <c r="P66" s="112"/>
      <c r="Q66" s="112"/>
      <c r="V66" s="41" t="s">
        <v>35</v>
      </c>
      <c r="W66" s="34"/>
      <c r="X66" s="34"/>
      <c r="Y66" s="34"/>
      <c r="Z66" s="42">
        <v>6</v>
      </c>
      <c r="AA66" s="7"/>
      <c r="AB66" s="7"/>
      <c r="AC66" s="7"/>
      <c r="AD66" s="7"/>
      <c r="AE66" s="7"/>
      <c r="AF66" s="7"/>
      <c r="AG66" s="7"/>
      <c r="AH66" s="7"/>
      <c r="AI66" s="41" t="s">
        <v>36</v>
      </c>
      <c r="AJ66" s="34"/>
      <c r="AK66" s="34"/>
      <c r="AL66" s="34"/>
      <c r="AM66" s="42">
        <v>2.75</v>
      </c>
      <c r="AN66" s="7"/>
      <c r="AO66" s="7"/>
      <c r="AP66" s="7"/>
      <c r="AQ66" s="7"/>
      <c r="AR66" s="7"/>
      <c r="AS66" s="7"/>
      <c r="AT66" s="7"/>
      <c r="AU66" s="7"/>
      <c r="AV66" s="7"/>
      <c r="AW66" s="41" t="s">
        <v>37</v>
      </c>
      <c r="AX66" s="34"/>
      <c r="AY66" s="34"/>
      <c r="AZ66" s="34"/>
      <c r="BA66" s="42">
        <v>3.25</v>
      </c>
      <c r="BB66" s="70"/>
      <c r="BK66" s="7"/>
      <c r="BL66" s="7"/>
      <c r="BM66" s="7"/>
      <c r="BN66" s="7"/>
      <c r="BO66" s="7"/>
      <c r="BP66" s="7"/>
      <c r="BW66" s="7"/>
      <c r="BX66" s="7"/>
      <c r="BY66" s="7"/>
      <c r="BZ66" s="7"/>
    </row>
    <row r="67" spans="1:80" ht="16" thickBot="1">
      <c r="B67" s="2" t="s">
        <v>6</v>
      </c>
      <c r="C67" s="2" t="s">
        <v>4</v>
      </c>
      <c r="E67" s="114" t="str">
        <f>IF(ISERROR(VLOOKUP(E65,#REF!,8,0)),"",VLOOKUP(E65,#REF!,8,0))</f>
        <v/>
      </c>
      <c r="F67" s="115"/>
      <c r="G67" s="115"/>
      <c r="H67" s="115"/>
      <c r="I67" s="115"/>
      <c r="J67" s="116"/>
      <c r="L67" s="114" t="str">
        <f>IF(ISERROR(VLOOKUP(L65,#REF!,8,0)),"",VLOOKUP(L65,#REF!,8,0))</f>
        <v/>
      </c>
      <c r="M67" s="115"/>
      <c r="N67" s="115"/>
      <c r="O67" s="115"/>
      <c r="P67" s="115"/>
      <c r="Q67" s="116"/>
      <c r="V67" s="33" t="s">
        <v>113</v>
      </c>
      <c r="W67" s="94">
        <v>1</v>
      </c>
      <c r="X67" s="34"/>
      <c r="Y67" s="34"/>
      <c r="Z67" s="35"/>
      <c r="AA67" s="7"/>
      <c r="AB67" s="7"/>
      <c r="AC67" s="7"/>
      <c r="AD67" s="7"/>
      <c r="AE67" s="7"/>
      <c r="AF67" s="7"/>
      <c r="AG67" s="7"/>
      <c r="AH67" s="7"/>
      <c r="AI67" s="33"/>
      <c r="AJ67" s="34"/>
      <c r="AK67" s="34"/>
      <c r="AL67" s="34"/>
      <c r="AM67" s="35"/>
      <c r="AN67" s="7"/>
      <c r="AO67" s="7"/>
      <c r="AP67" s="7"/>
      <c r="AQ67" s="7"/>
      <c r="AR67" s="7"/>
      <c r="AS67" s="7"/>
      <c r="AT67" s="7"/>
      <c r="AU67" s="7"/>
      <c r="AV67" s="7"/>
      <c r="AW67" s="33"/>
      <c r="AX67" s="34"/>
      <c r="AY67" s="34"/>
      <c r="AZ67" s="34"/>
      <c r="BA67" s="35"/>
      <c r="BB67" s="70"/>
      <c r="BK67" s="7"/>
      <c r="BL67" s="7"/>
      <c r="BM67" s="7"/>
      <c r="BN67" s="7"/>
      <c r="BO67" s="7"/>
      <c r="BP67" s="7"/>
      <c r="BW67" s="7"/>
      <c r="BX67" s="7"/>
      <c r="BY67" s="7"/>
      <c r="BZ67" s="7"/>
    </row>
    <row r="68" spans="1:80" ht="16" thickBot="1">
      <c r="A68" s="17"/>
      <c r="B68" s="8">
        <f>SUM(E70:Q70)</f>
        <v>0</v>
      </c>
      <c r="C68" s="22">
        <f>((E70+F70+G70+H70+I70+J70)*B66)+((L70+M70+N70+O70+P70+Q70)*C66)</f>
        <v>0</v>
      </c>
      <c r="E68" s="113" t="str">
        <f>IF(ISERROR(VLOOKUP(E65,#REF!,17,0)),"",VLOOKUP(E65,#REF!,17,0))</f>
        <v/>
      </c>
      <c r="F68" s="113"/>
      <c r="G68" s="113"/>
      <c r="H68" s="113"/>
      <c r="I68" s="113"/>
      <c r="J68" s="113"/>
      <c r="L68" s="113" t="str">
        <f>IF(ISERROR(VLOOKUP(L65,#REF!,17,0)),"",VLOOKUP(L65,#REF!,17,0))</f>
        <v/>
      </c>
      <c r="M68" s="113"/>
      <c r="N68" s="113"/>
      <c r="O68" s="113"/>
      <c r="P68" s="113"/>
      <c r="Q68" s="113"/>
      <c r="V68" s="36">
        <f>SUM($E70:$J70)+SUM($L70:$Q70)</f>
        <v>0</v>
      </c>
      <c r="W68" s="37"/>
      <c r="X68" s="37"/>
      <c r="Y68" s="37"/>
      <c r="Z68" s="38">
        <f>V68*Z66*W67</f>
        <v>0</v>
      </c>
      <c r="AA68" s="7"/>
      <c r="AB68" s="7"/>
      <c r="AC68" s="7"/>
      <c r="AD68" s="7"/>
      <c r="AE68" s="7"/>
      <c r="AF68" s="7"/>
      <c r="AG68" s="7"/>
      <c r="AH68" s="7"/>
      <c r="AI68" s="36">
        <f>SUM($E70:$J70)+SUM($L70:$Q70)</f>
        <v>0</v>
      </c>
      <c r="AJ68" s="37"/>
      <c r="AK68" s="37"/>
      <c r="AL68" s="37"/>
      <c r="AM68" s="38">
        <f>AI68*AM66</f>
        <v>0</v>
      </c>
      <c r="AN68" s="75"/>
      <c r="AO68" s="7"/>
      <c r="AP68" s="7"/>
      <c r="AQ68" s="7"/>
      <c r="AR68" s="7"/>
      <c r="AS68" s="7"/>
      <c r="AT68" s="7"/>
      <c r="AU68" s="7"/>
      <c r="AV68" s="7"/>
      <c r="AW68" s="36">
        <f>SUM($E70:$J70)+SUM($L70:$Q70)</f>
        <v>0</v>
      </c>
      <c r="AX68" s="37"/>
      <c r="AY68" s="37"/>
      <c r="AZ68" s="37"/>
      <c r="BA68" s="38">
        <f>AW68*BA66</f>
        <v>0</v>
      </c>
      <c r="BB68" s="70"/>
      <c r="BK68" s="7"/>
      <c r="BL68" s="7"/>
      <c r="BM68" s="7"/>
      <c r="BN68" s="7"/>
      <c r="BO68" s="7"/>
      <c r="BP68" s="7"/>
      <c r="BW68" s="7"/>
      <c r="BX68" s="7"/>
      <c r="BY68" s="7"/>
      <c r="BZ68" s="7"/>
    </row>
    <row r="69" spans="1:80" s="3" customFormat="1" ht="11.25" customHeight="1" thickBot="1">
      <c r="A69" s="18"/>
      <c r="E69" s="4">
        <v>128</v>
      </c>
      <c r="F69" s="4">
        <v>140</v>
      </c>
      <c r="G69" s="4">
        <v>152</v>
      </c>
      <c r="H69" s="4">
        <v>164</v>
      </c>
      <c r="I69" s="4"/>
      <c r="J69" s="4"/>
      <c r="K69" s="4"/>
      <c r="L69" s="4" t="s">
        <v>0</v>
      </c>
      <c r="M69" s="4" t="s">
        <v>1</v>
      </c>
      <c r="N69" s="4" t="s">
        <v>2</v>
      </c>
      <c r="O69" s="4" t="s">
        <v>3</v>
      </c>
      <c r="P69" s="4" t="s">
        <v>10</v>
      </c>
      <c r="Q69" s="4" t="s">
        <v>11</v>
      </c>
      <c r="R69" s="4"/>
      <c r="V69" s="30"/>
      <c r="W69" s="24"/>
      <c r="X69" s="24"/>
      <c r="Y69" s="24"/>
      <c r="Z69" s="24"/>
      <c r="AA69" s="76" t="b">
        <v>0</v>
      </c>
      <c r="AB69" s="27"/>
      <c r="AC69" s="27"/>
      <c r="AD69" s="27"/>
      <c r="AE69" s="27"/>
      <c r="AF69" s="27"/>
      <c r="AG69" s="27"/>
      <c r="AH69" s="27"/>
      <c r="AI69" s="30"/>
      <c r="AJ69" s="24"/>
      <c r="AK69" s="24"/>
      <c r="AL69" s="24"/>
      <c r="AM69" s="24"/>
      <c r="AN69" s="76" t="b">
        <v>0</v>
      </c>
      <c r="AO69" s="27"/>
      <c r="AP69" s="27"/>
      <c r="AQ69" s="27"/>
      <c r="AR69" s="27"/>
      <c r="AS69" s="27"/>
      <c r="AT69" s="27"/>
      <c r="AU69" s="27"/>
      <c r="AV69" s="27"/>
      <c r="AW69" s="30"/>
      <c r="AX69" s="24"/>
      <c r="AY69" s="24"/>
      <c r="AZ69" s="24"/>
      <c r="BA69" s="24"/>
      <c r="BB69" s="71" t="b">
        <v>0</v>
      </c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81"/>
    </row>
    <row r="70" spans="1:80" s="5" customFormat="1" ht="16" thickBot="1">
      <c r="A70" s="19"/>
      <c r="E70" s="87"/>
      <c r="F70" s="87"/>
      <c r="G70" s="87"/>
      <c r="H70" s="87"/>
      <c r="I70" s="6"/>
      <c r="J70" s="6"/>
      <c r="L70" s="87"/>
      <c r="M70" s="87"/>
      <c r="N70" s="87"/>
      <c r="O70" s="87"/>
      <c r="P70" s="87"/>
      <c r="Q70" s="87"/>
      <c r="V70" s="39">
        <f>IF(AA69,Z68,0)</f>
        <v>0</v>
      </c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39">
        <f>IF(AN69,AM68,0)</f>
        <v>0</v>
      </c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39">
        <f>IF(BB69,BA68,0)</f>
        <v>0</v>
      </c>
      <c r="AX70" s="25"/>
      <c r="AY70" s="25"/>
      <c r="AZ70" s="25"/>
      <c r="BA70" s="25"/>
      <c r="BB70" s="72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80"/>
    </row>
    <row r="71" spans="1:80" s="1" customFormat="1" ht="16">
      <c r="A71" s="20" t="s">
        <v>5</v>
      </c>
      <c r="B71" s="11" t="s">
        <v>22</v>
      </c>
      <c r="C71" s="12" t="s">
        <v>23</v>
      </c>
      <c r="E71" s="13" t="e">
        <f>#REF!*100+1</f>
        <v>#REF!</v>
      </c>
      <c r="F71" s="13"/>
      <c r="G71" s="13"/>
      <c r="H71" s="13"/>
      <c r="I71" s="13"/>
      <c r="J71" s="13"/>
      <c r="K71" s="13"/>
      <c r="L71" s="13" t="e">
        <f>E71+1</f>
        <v>#REF!</v>
      </c>
      <c r="M71" s="13"/>
      <c r="N71" s="13"/>
      <c r="O71" s="13"/>
      <c r="P71" s="13"/>
      <c r="Q71" s="13"/>
      <c r="R71" s="13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73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78"/>
    </row>
    <row r="72" spans="1:80" ht="100" customHeight="1">
      <c r="A72" s="23" t="s">
        <v>44</v>
      </c>
      <c r="B72" s="10">
        <v>87.7</v>
      </c>
      <c r="C72" s="10">
        <v>92.7</v>
      </c>
      <c r="E72" s="112"/>
      <c r="F72" s="112"/>
      <c r="G72" s="112"/>
      <c r="H72" s="112"/>
      <c r="I72" s="112"/>
      <c r="J72" s="112"/>
      <c r="L72" s="112"/>
      <c r="M72" s="112"/>
      <c r="N72" s="112"/>
      <c r="O72" s="112"/>
      <c r="P72" s="112"/>
      <c r="Q72" s="112"/>
      <c r="V72" s="41" t="s">
        <v>35</v>
      </c>
      <c r="W72" s="34"/>
      <c r="X72" s="34"/>
      <c r="Y72" s="34"/>
      <c r="Z72" s="42">
        <v>6</v>
      </c>
      <c r="AA72" s="7"/>
      <c r="AB72" s="7"/>
      <c r="AC72" s="7"/>
      <c r="AE72" s="7"/>
      <c r="AF72" s="7"/>
      <c r="AG72" s="7"/>
      <c r="AH72" s="7"/>
      <c r="AI72" s="41" t="s">
        <v>36</v>
      </c>
      <c r="AJ72" s="34"/>
      <c r="AK72" s="34"/>
      <c r="AL72" s="34"/>
      <c r="AM72" s="42">
        <v>2.75</v>
      </c>
      <c r="AN72" s="7"/>
      <c r="AO72" s="7"/>
      <c r="AP72" s="7"/>
      <c r="AQ72" s="7"/>
      <c r="AR72" s="7"/>
      <c r="AS72" s="7"/>
      <c r="AT72" s="7"/>
      <c r="AU72" s="7"/>
      <c r="AV72" s="7"/>
      <c r="AW72" s="41" t="s">
        <v>37</v>
      </c>
      <c r="AX72" s="34"/>
      <c r="AY72" s="34"/>
      <c r="AZ72" s="34"/>
      <c r="BA72" s="42">
        <v>3.25</v>
      </c>
      <c r="BB72" s="70"/>
      <c r="BK72" s="7"/>
      <c r="BL72" s="7"/>
      <c r="BM72" s="7"/>
      <c r="BN72" s="7"/>
      <c r="BO72" s="7"/>
      <c r="BP72" s="7"/>
      <c r="BW72" s="7"/>
      <c r="BX72" s="7"/>
      <c r="BY72" s="7"/>
      <c r="BZ72" s="7"/>
    </row>
    <row r="73" spans="1:80" ht="16" thickBot="1">
      <c r="B73" s="2" t="s">
        <v>6</v>
      </c>
      <c r="C73" s="2" t="s">
        <v>4</v>
      </c>
      <c r="E73" s="114" t="str">
        <f>IF(ISERROR(VLOOKUP(E71,#REF!,8,0)),"",VLOOKUP(E71,#REF!,8,0))</f>
        <v/>
      </c>
      <c r="F73" s="115"/>
      <c r="G73" s="115"/>
      <c r="H73" s="115"/>
      <c r="I73" s="115"/>
      <c r="J73" s="116"/>
      <c r="L73" s="114" t="str">
        <f>IF(ISERROR(VLOOKUP(L71,#REF!,8,0)),"",VLOOKUP(L71,#REF!,8,0))</f>
        <v/>
      </c>
      <c r="M73" s="115"/>
      <c r="N73" s="115"/>
      <c r="O73" s="115"/>
      <c r="P73" s="115"/>
      <c r="Q73" s="116"/>
      <c r="V73" s="33" t="s">
        <v>113</v>
      </c>
      <c r="W73" s="94">
        <v>1</v>
      </c>
      <c r="X73" s="34"/>
      <c r="Y73" s="34"/>
      <c r="Z73" s="35"/>
      <c r="AA73" s="7"/>
      <c r="AB73" s="7"/>
      <c r="AC73" s="7"/>
      <c r="AD73" s="7"/>
      <c r="AE73" s="7"/>
      <c r="AF73" s="7"/>
      <c r="AG73" s="7"/>
      <c r="AH73" s="7"/>
      <c r="AI73" s="33"/>
      <c r="AJ73" s="34"/>
      <c r="AK73" s="34"/>
      <c r="AL73" s="34"/>
      <c r="AM73" s="35"/>
      <c r="AN73" s="7"/>
      <c r="AO73" s="7"/>
      <c r="AP73" s="7"/>
      <c r="AQ73" s="7"/>
      <c r="AR73" s="7"/>
      <c r="AS73" s="7"/>
      <c r="AT73" s="7"/>
      <c r="AU73" s="7"/>
      <c r="AV73" s="7"/>
      <c r="AW73" s="33"/>
      <c r="AX73" s="34"/>
      <c r="AY73" s="34"/>
      <c r="AZ73" s="34"/>
      <c r="BA73" s="35"/>
      <c r="BB73" s="70"/>
      <c r="BK73" s="7"/>
      <c r="BL73" s="7"/>
      <c r="BM73" s="7"/>
      <c r="BN73" s="7"/>
      <c r="BO73" s="7"/>
      <c r="BP73" s="7"/>
      <c r="BW73" s="7"/>
      <c r="BX73" s="7"/>
      <c r="BY73" s="7"/>
      <c r="BZ73" s="7"/>
    </row>
    <row r="74" spans="1:80" ht="16" thickBot="1">
      <c r="A74" s="17"/>
      <c r="B74" s="8">
        <f>SUM(E76:Q76)</f>
        <v>0</v>
      </c>
      <c r="C74" s="22">
        <f>((E76+F76+G76+H76+I76+J76)*B72)+((L76+M76+N76+O76+P76+Q76)*C72)</f>
        <v>0</v>
      </c>
      <c r="E74" s="113" t="str">
        <f>IF(ISERROR(VLOOKUP(E71,#REF!,17,0)),"",VLOOKUP(E71,#REF!,17,0))</f>
        <v/>
      </c>
      <c r="F74" s="113"/>
      <c r="G74" s="113"/>
      <c r="H74" s="113"/>
      <c r="I74" s="113"/>
      <c r="J74" s="113"/>
      <c r="L74" s="113" t="str">
        <f>IF(ISERROR(VLOOKUP(L71,#REF!,17,0)),"",VLOOKUP(L71,#REF!,17,0))</f>
        <v/>
      </c>
      <c r="M74" s="113"/>
      <c r="N74" s="113"/>
      <c r="O74" s="113"/>
      <c r="P74" s="113"/>
      <c r="Q74" s="113"/>
      <c r="V74" s="36">
        <f>SUM($E76:$J76)+SUM($L76:$Q76)</f>
        <v>0</v>
      </c>
      <c r="W74" s="37"/>
      <c r="X74" s="37"/>
      <c r="Y74" s="37"/>
      <c r="Z74" s="38">
        <f>V74*Z72*W73</f>
        <v>0</v>
      </c>
      <c r="AA74" s="7"/>
      <c r="AB74" s="7"/>
      <c r="AC74" s="7"/>
      <c r="AD74" s="7"/>
      <c r="AE74" s="7"/>
      <c r="AF74" s="7"/>
      <c r="AG74" s="7"/>
      <c r="AH74" s="7"/>
      <c r="AI74" s="36">
        <f>SUM($E76:$J76)+SUM($L76:$Q76)</f>
        <v>0</v>
      </c>
      <c r="AJ74" s="37"/>
      <c r="AK74" s="37"/>
      <c r="AL74" s="37"/>
      <c r="AM74" s="38">
        <f>AI74*AM72</f>
        <v>0</v>
      </c>
      <c r="AN74" s="7"/>
      <c r="AO74" s="7"/>
      <c r="AP74" s="7"/>
      <c r="AQ74" s="7"/>
      <c r="AR74" s="7"/>
      <c r="AS74" s="7"/>
      <c r="AT74" s="7"/>
      <c r="AU74" s="7"/>
      <c r="AV74" s="7"/>
      <c r="AW74" s="36">
        <f>SUM($E76:$J76)+SUM($L76:$Q76)</f>
        <v>0</v>
      </c>
      <c r="AX74" s="37"/>
      <c r="AY74" s="37"/>
      <c r="AZ74" s="37"/>
      <c r="BA74" s="38">
        <f>AW74*BA72</f>
        <v>0</v>
      </c>
      <c r="BB74" s="70"/>
      <c r="BK74" s="7"/>
      <c r="BL74" s="7"/>
      <c r="BM74" s="7"/>
      <c r="BN74" s="7"/>
      <c r="BO74" s="7"/>
      <c r="BP74" s="7"/>
      <c r="BW74" s="7"/>
      <c r="BX74" s="7"/>
      <c r="BY74" s="7"/>
      <c r="BZ74" s="7"/>
    </row>
    <row r="75" spans="1:80" s="3" customFormat="1" ht="11.25" customHeight="1" thickBot="1">
      <c r="A75" s="18"/>
      <c r="E75" s="4">
        <v>128</v>
      </c>
      <c r="F75" s="4">
        <v>140</v>
      </c>
      <c r="G75" s="4">
        <v>152</v>
      </c>
      <c r="H75" s="4">
        <v>164</v>
      </c>
      <c r="I75" s="4"/>
      <c r="J75" s="4"/>
      <c r="K75" s="4"/>
      <c r="L75" s="4" t="s">
        <v>0</v>
      </c>
      <c r="M75" s="4" t="s">
        <v>1</v>
      </c>
      <c r="N75" s="4" t="s">
        <v>2</v>
      </c>
      <c r="O75" s="4" t="s">
        <v>3</v>
      </c>
      <c r="P75" s="4" t="s">
        <v>10</v>
      </c>
      <c r="Q75" s="4" t="s">
        <v>11</v>
      </c>
      <c r="R75" s="4"/>
      <c r="V75" s="30"/>
      <c r="W75" s="24"/>
      <c r="X75" s="24"/>
      <c r="Y75" s="24"/>
      <c r="Z75" s="24"/>
      <c r="AA75" s="76" t="b">
        <v>0</v>
      </c>
      <c r="AB75" s="27"/>
      <c r="AC75" s="27"/>
      <c r="AD75" s="27"/>
      <c r="AE75" s="27"/>
      <c r="AF75" s="27"/>
      <c r="AG75" s="27"/>
      <c r="AH75" s="27"/>
      <c r="AI75" s="30"/>
      <c r="AJ75" s="24"/>
      <c r="AK75" s="24"/>
      <c r="AL75" s="24"/>
      <c r="AM75" s="24"/>
      <c r="AN75" s="76" t="b">
        <v>0</v>
      </c>
      <c r="AO75" s="27"/>
      <c r="AP75" s="27"/>
      <c r="AQ75" s="27"/>
      <c r="AR75" s="27"/>
      <c r="AS75" s="27"/>
      <c r="AT75" s="27"/>
      <c r="AU75" s="27"/>
      <c r="AV75" s="27"/>
      <c r="AW75" s="30"/>
      <c r="AX75" s="24"/>
      <c r="AY75" s="24"/>
      <c r="AZ75" s="24"/>
      <c r="BA75" s="24"/>
      <c r="BB75" s="74" t="b">
        <v>0</v>
      </c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81"/>
    </row>
    <row r="76" spans="1:80" s="5" customFormat="1" ht="16" thickBot="1">
      <c r="A76" s="19"/>
      <c r="E76" s="87"/>
      <c r="F76" s="87"/>
      <c r="G76" s="87"/>
      <c r="H76" s="87"/>
      <c r="I76" s="6"/>
      <c r="J76" s="6"/>
      <c r="L76" s="87"/>
      <c r="M76" s="87"/>
      <c r="N76" s="87"/>
      <c r="O76" s="87"/>
      <c r="P76" s="87"/>
      <c r="Q76" s="87"/>
      <c r="V76" s="39">
        <f>IF(AA75,Z74,0)</f>
        <v>0</v>
      </c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39">
        <f>IF(AN75,AM74,0)</f>
        <v>0</v>
      </c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39">
        <f>IF(BB75,BA74,0)</f>
        <v>0</v>
      </c>
      <c r="AX76" s="25"/>
      <c r="AY76" s="25"/>
      <c r="AZ76" s="25"/>
      <c r="BA76" s="25"/>
      <c r="BB76" s="72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80"/>
    </row>
    <row r="77" spans="1:80" s="1" customFormat="1" ht="16">
      <c r="A77" s="20" t="s">
        <v>5</v>
      </c>
      <c r="B77" s="11" t="s">
        <v>22</v>
      </c>
      <c r="C77" s="12" t="s">
        <v>23</v>
      </c>
      <c r="E77" s="13" t="e">
        <f>#REF!*100+1</f>
        <v>#REF!</v>
      </c>
      <c r="F77" s="13"/>
      <c r="G77" s="13">
        <v>2</v>
      </c>
      <c r="H77" s="13"/>
      <c r="I77" s="13"/>
      <c r="J77" s="13"/>
      <c r="K77" s="13"/>
      <c r="L77" s="13" t="e">
        <f>E77+1</f>
        <v>#REF!</v>
      </c>
      <c r="M77" s="13"/>
      <c r="N77" s="13"/>
      <c r="O77" s="13"/>
      <c r="P77" s="13"/>
      <c r="Q77" s="13"/>
      <c r="R77" s="13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7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73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78"/>
    </row>
    <row r="78" spans="1:80" ht="100" customHeight="1">
      <c r="A78" s="43" t="s">
        <v>27</v>
      </c>
      <c r="B78" s="10">
        <v>30.7</v>
      </c>
      <c r="C78" s="10">
        <v>32.700000000000003</v>
      </c>
      <c r="E78" s="112"/>
      <c r="F78" s="112"/>
      <c r="G78" s="112"/>
      <c r="H78" s="112"/>
      <c r="I78" s="112"/>
      <c r="J78" s="112"/>
      <c r="L78" s="112"/>
      <c r="M78" s="112"/>
      <c r="N78" s="112"/>
      <c r="O78" s="112"/>
      <c r="P78" s="112"/>
      <c r="Q78" s="112"/>
      <c r="V78" s="31" t="s">
        <v>35</v>
      </c>
      <c r="W78" s="32"/>
      <c r="X78" s="32"/>
      <c r="Y78" s="32"/>
      <c r="Z78" s="28">
        <v>6</v>
      </c>
      <c r="AA78" s="7"/>
      <c r="AB78" s="7"/>
      <c r="AC78" s="7"/>
      <c r="AD78" s="7"/>
      <c r="AE78" s="7"/>
      <c r="AF78" s="7"/>
      <c r="AG78" s="7"/>
      <c r="AH78" s="7"/>
      <c r="AI78" s="31" t="s">
        <v>36</v>
      </c>
      <c r="AJ78" s="32"/>
      <c r="AK78" s="32"/>
      <c r="AL78" s="32"/>
      <c r="AM78" s="28">
        <v>2.75</v>
      </c>
      <c r="AN78" s="7"/>
      <c r="AO78" s="7"/>
      <c r="AP78" s="7"/>
      <c r="AQ78" s="7"/>
      <c r="AR78" s="7"/>
      <c r="AS78" s="7"/>
      <c r="AT78" s="7"/>
      <c r="AU78" s="7"/>
      <c r="AV78" s="7"/>
      <c r="AW78" s="31" t="s">
        <v>37</v>
      </c>
      <c r="AX78" s="32"/>
      <c r="AY78" s="32"/>
      <c r="AZ78" s="32"/>
      <c r="BA78" s="28">
        <v>3.25</v>
      </c>
      <c r="BB78" s="70"/>
      <c r="BK78" s="7"/>
      <c r="BL78" s="7"/>
      <c r="BM78" s="7"/>
      <c r="BN78" s="7"/>
      <c r="BO78" s="7"/>
      <c r="BP78" s="7"/>
      <c r="BW78" s="7"/>
      <c r="BX78" s="7"/>
      <c r="BY78" s="7"/>
      <c r="BZ78" s="7"/>
    </row>
    <row r="79" spans="1:80" ht="16" thickBot="1">
      <c r="B79" s="2" t="s">
        <v>6</v>
      </c>
      <c r="C79" s="2" t="s">
        <v>4</v>
      </c>
      <c r="E79" s="114" t="str">
        <f>IF(ISERROR(VLOOKUP(E77,#REF!,8,0)),"",VLOOKUP(E77,#REF!,8,0))</f>
        <v/>
      </c>
      <c r="F79" s="115"/>
      <c r="G79" s="115"/>
      <c r="H79" s="115"/>
      <c r="I79" s="115"/>
      <c r="J79" s="116"/>
      <c r="L79" s="114" t="str">
        <f>IF(ISERROR(VLOOKUP(L77,#REF!,8,0)),"",VLOOKUP(L77,#REF!,8,0))</f>
        <v/>
      </c>
      <c r="M79" s="115"/>
      <c r="N79" s="115"/>
      <c r="O79" s="115"/>
      <c r="P79" s="115"/>
      <c r="Q79" s="116"/>
      <c r="V79" s="33" t="s">
        <v>113</v>
      </c>
      <c r="W79" s="94">
        <v>1</v>
      </c>
      <c r="X79" s="34"/>
      <c r="Y79" s="34"/>
      <c r="Z79" s="35"/>
      <c r="AA79" s="7"/>
      <c r="AB79" s="7"/>
      <c r="AC79" s="7"/>
      <c r="AD79" s="7"/>
      <c r="AE79" s="7"/>
      <c r="AF79" s="7"/>
      <c r="AG79" s="7"/>
      <c r="AH79" s="7"/>
      <c r="AI79" s="33"/>
      <c r="AJ79" s="34"/>
      <c r="AK79" s="34"/>
      <c r="AL79" s="34"/>
      <c r="AM79" s="35"/>
      <c r="AN79" s="7"/>
      <c r="AO79" s="7"/>
      <c r="AP79" s="7"/>
      <c r="AQ79" s="7"/>
      <c r="AR79" s="7"/>
      <c r="AS79" s="7"/>
      <c r="AT79" s="7"/>
      <c r="AU79" s="7"/>
      <c r="AV79" s="7"/>
      <c r="AW79" s="33"/>
      <c r="AX79" s="34"/>
      <c r="AY79" s="34"/>
      <c r="AZ79" s="34"/>
      <c r="BA79" s="35"/>
      <c r="BB79" s="70"/>
      <c r="BK79" s="7"/>
      <c r="BL79" s="7"/>
      <c r="BM79" s="7"/>
      <c r="BN79" s="7"/>
      <c r="BO79" s="7"/>
      <c r="BP79" s="7"/>
      <c r="BW79" s="7"/>
      <c r="BX79" s="7"/>
      <c r="BY79" s="7"/>
      <c r="BZ79" s="7"/>
    </row>
    <row r="80" spans="1:80" ht="16" thickBot="1">
      <c r="A80" s="17"/>
      <c r="B80" s="8">
        <f>SUM(E82:R82)</f>
        <v>0</v>
      </c>
      <c r="C80" s="9">
        <f>(B80*B78)*(1-$AU$2)</f>
        <v>0</v>
      </c>
      <c r="E80" s="113" t="str">
        <f>IF(ISERROR(VLOOKUP(E77,#REF!,17,0)),"",VLOOKUP(E77,#REF!,17,0))</f>
        <v/>
      </c>
      <c r="F80" s="113"/>
      <c r="G80" s="113"/>
      <c r="H80" s="113"/>
      <c r="I80" s="113"/>
      <c r="J80" s="113"/>
      <c r="L80" s="113" t="str">
        <f>IF(ISERROR(VLOOKUP(L77,#REF!,17,0)),"",VLOOKUP(L77,#REF!,17,0))</f>
        <v/>
      </c>
      <c r="M80" s="113"/>
      <c r="N80" s="113"/>
      <c r="O80" s="113"/>
      <c r="P80" s="113"/>
      <c r="Q80" s="113"/>
      <c r="V80" s="36">
        <f>SUM($E82:$J82)+SUM($L82:$Q82)</f>
        <v>0</v>
      </c>
      <c r="W80" s="37"/>
      <c r="X80" s="37"/>
      <c r="Y80" s="37"/>
      <c r="Z80" s="38">
        <f>V80*Z78*W79</f>
        <v>0</v>
      </c>
      <c r="AA80" s="7"/>
      <c r="AB80" s="7"/>
      <c r="AC80" s="7"/>
      <c r="AD80" s="7"/>
      <c r="AE80" s="7"/>
      <c r="AF80" s="7"/>
      <c r="AG80" s="7"/>
      <c r="AH80" s="7"/>
      <c r="AI80" s="36">
        <f>SUM($E82:$J82)+SUM($L82:$Q82)</f>
        <v>0</v>
      </c>
      <c r="AJ80" s="37"/>
      <c r="AK80" s="37"/>
      <c r="AL80" s="37"/>
      <c r="AM80" s="38">
        <f>AI80*AM78</f>
        <v>0</v>
      </c>
      <c r="AN80" s="75"/>
      <c r="AO80" s="7"/>
      <c r="AP80" s="7"/>
      <c r="AQ80" s="7"/>
      <c r="AR80" s="7"/>
      <c r="AS80" s="7"/>
      <c r="AT80" s="7"/>
      <c r="AU80" s="7"/>
      <c r="AV80" s="7"/>
      <c r="AW80" s="36"/>
      <c r="AX80" s="37"/>
      <c r="AY80" s="37"/>
      <c r="AZ80" s="37"/>
      <c r="BA80" s="38">
        <f>AW80*BA78</f>
        <v>0</v>
      </c>
      <c r="BB80" s="70"/>
      <c r="BK80" s="7"/>
      <c r="BL80" s="7"/>
      <c r="BM80" s="7"/>
      <c r="BN80" s="7"/>
      <c r="BO80" s="7"/>
      <c r="BP80" s="7"/>
      <c r="BW80" s="7"/>
      <c r="BX80" s="7"/>
      <c r="BY80" s="7"/>
      <c r="BZ80" s="7"/>
    </row>
    <row r="81" spans="1:80" s="3" customFormat="1" ht="11.25" customHeight="1" thickBot="1">
      <c r="A81" s="18"/>
      <c r="E81" s="4">
        <v>128</v>
      </c>
      <c r="F81" s="4">
        <v>140</v>
      </c>
      <c r="G81" s="4">
        <v>152</v>
      </c>
      <c r="H81" s="4">
        <v>164</v>
      </c>
      <c r="I81" s="4" t="e">
        <f>HLOOKUP(IF(ISERROR(VLOOKUP(#REF!,#REF!,22,0)),"",VLOOKUP(#REF!,#REF!,22,0)+4),#REF!,2,0)</f>
        <v>#REF!</v>
      </c>
      <c r="J81" s="4" t="e">
        <f>HLOOKUP(IF(ISERROR(VLOOKUP(#REF!,#REF!,22,0)),"",VLOOKUP(#REF!,#REF!,22,0)+5),#REF!,2,0)</f>
        <v>#REF!</v>
      </c>
      <c r="K81" s="4"/>
      <c r="L81" s="4" t="s">
        <v>0</v>
      </c>
      <c r="M81" s="4" t="s">
        <v>1</v>
      </c>
      <c r="N81" s="4" t="s">
        <v>2</v>
      </c>
      <c r="O81" s="4" t="s">
        <v>3</v>
      </c>
      <c r="P81" s="4" t="s">
        <v>24</v>
      </c>
      <c r="Q81" s="4" t="s">
        <v>11</v>
      </c>
      <c r="R81" s="4"/>
      <c r="V81" s="30"/>
      <c r="W81" s="24"/>
      <c r="X81" s="24"/>
      <c r="Y81" s="24"/>
      <c r="Z81" s="24"/>
      <c r="AA81" s="76" t="b">
        <v>0</v>
      </c>
      <c r="AB81" s="27"/>
      <c r="AC81" s="27"/>
      <c r="AD81" s="27"/>
      <c r="AE81" s="27"/>
      <c r="AF81" s="27"/>
      <c r="AG81" s="27"/>
      <c r="AH81" s="27"/>
      <c r="AI81" s="30"/>
      <c r="AJ81" s="24"/>
      <c r="AK81" s="24"/>
      <c r="AL81" s="24"/>
      <c r="AM81" s="24"/>
      <c r="AN81" s="76" t="b">
        <v>0</v>
      </c>
      <c r="AO81" s="27"/>
      <c r="AP81" s="27"/>
      <c r="AQ81" s="27"/>
      <c r="AR81" s="27"/>
      <c r="AS81" s="27"/>
      <c r="AT81" s="27"/>
      <c r="AU81" s="27"/>
      <c r="AV81" s="27"/>
      <c r="AW81" s="30"/>
      <c r="AX81" s="24"/>
      <c r="AY81" s="24"/>
      <c r="AZ81" s="24"/>
      <c r="BA81" s="24"/>
      <c r="BB81" s="71" t="b">
        <v>0</v>
      </c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81"/>
    </row>
    <row r="82" spans="1:80" s="5" customFormat="1" ht="16" thickBot="1">
      <c r="A82" s="19"/>
      <c r="E82" s="87"/>
      <c r="F82" s="87"/>
      <c r="G82" s="87"/>
      <c r="H82" s="87"/>
      <c r="I82" s="87"/>
      <c r="J82" s="87"/>
      <c r="L82" s="87"/>
      <c r="M82" s="87"/>
      <c r="N82" s="87"/>
      <c r="O82" s="87"/>
      <c r="P82" s="87"/>
      <c r="Q82" s="87"/>
      <c r="V82" s="39">
        <f>IF(AA81,Z80,0)</f>
        <v>0</v>
      </c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39">
        <f>IF(AN81,AM80,0)</f>
        <v>0</v>
      </c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39">
        <f>IF(BB81,BA80,0)</f>
        <v>0</v>
      </c>
      <c r="AX82" s="25"/>
      <c r="AY82" s="25"/>
      <c r="AZ82" s="25"/>
      <c r="BA82" s="25"/>
      <c r="BB82" s="72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80"/>
    </row>
    <row r="83" spans="1:80" s="1" customFormat="1" ht="16">
      <c r="A83" s="20" t="s">
        <v>5</v>
      </c>
      <c r="B83" s="11" t="s">
        <v>22</v>
      </c>
      <c r="C83" s="12" t="s">
        <v>23</v>
      </c>
      <c r="E83" s="13" t="e">
        <f>#REF!*100+1</f>
        <v>#REF!</v>
      </c>
      <c r="F83" s="13"/>
      <c r="G83" s="13"/>
      <c r="H83" s="13"/>
      <c r="I83" s="13"/>
      <c r="J83" s="13"/>
      <c r="K83" s="13"/>
      <c r="L83" s="13" t="e">
        <f>E83+1</f>
        <v>#REF!</v>
      </c>
      <c r="M83" s="13"/>
      <c r="N83" s="13"/>
      <c r="O83" s="13"/>
      <c r="P83" s="13"/>
      <c r="Q83" s="13"/>
      <c r="R83" s="13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73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78"/>
    </row>
    <row r="84" spans="1:80" ht="100" customHeight="1">
      <c r="A84" s="16" t="s">
        <v>114</v>
      </c>
      <c r="B84" s="10">
        <v>47.7</v>
      </c>
      <c r="C84" s="10">
        <v>52.7</v>
      </c>
      <c r="E84" s="112"/>
      <c r="F84" s="112"/>
      <c r="G84" s="112"/>
      <c r="H84" s="112"/>
      <c r="I84" s="112"/>
      <c r="J84" s="112"/>
      <c r="L84" s="112" t="s">
        <v>9</v>
      </c>
      <c r="M84" s="112"/>
      <c r="N84" s="112"/>
      <c r="O84" s="112"/>
      <c r="P84" s="112"/>
      <c r="Q84" s="112"/>
      <c r="V84" s="31" t="s">
        <v>35</v>
      </c>
      <c r="W84" s="32"/>
      <c r="X84" s="32"/>
      <c r="Y84" s="32"/>
      <c r="Z84" s="28">
        <v>6</v>
      </c>
      <c r="AA84" s="7"/>
      <c r="AB84" s="7"/>
      <c r="AC84" s="7"/>
      <c r="AD84" s="7"/>
      <c r="AE84" s="7"/>
      <c r="AF84" s="7"/>
      <c r="AG84" s="7"/>
      <c r="AH84" s="7"/>
      <c r="AI84" s="31" t="s">
        <v>36</v>
      </c>
      <c r="AJ84" s="32"/>
      <c r="AK84" s="32"/>
      <c r="AL84" s="32"/>
      <c r="AM84" s="28">
        <v>2.75</v>
      </c>
      <c r="AN84" s="7"/>
      <c r="AO84" s="7"/>
      <c r="AP84" s="7"/>
      <c r="AQ84" s="7"/>
      <c r="AR84" s="7"/>
      <c r="AS84" s="7"/>
      <c r="AT84" s="7"/>
      <c r="AU84" s="7"/>
      <c r="AV84" s="7"/>
      <c r="AW84" s="31" t="s">
        <v>37</v>
      </c>
      <c r="AX84" s="32"/>
      <c r="AY84" s="32"/>
      <c r="AZ84" s="32"/>
      <c r="BA84" s="28">
        <v>3.25</v>
      </c>
      <c r="BB84" s="70"/>
      <c r="BK84" s="7"/>
      <c r="BL84" s="7"/>
      <c r="BM84" s="7"/>
      <c r="BN84" s="7"/>
      <c r="BO84" s="7"/>
      <c r="BP84" s="7"/>
      <c r="BW84" s="7"/>
      <c r="BX84" s="7"/>
      <c r="BY84" s="7"/>
      <c r="BZ84" s="7"/>
    </row>
    <row r="85" spans="1:80" ht="16" thickBot="1">
      <c r="B85" s="2" t="s">
        <v>6</v>
      </c>
      <c r="C85" s="2" t="s">
        <v>4</v>
      </c>
      <c r="E85" s="114" t="str">
        <f>IF(ISERROR(VLOOKUP(E83,#REF!,8,0)),"",VLOOKUP(E83,#REF!,8,0))</f>
        <v/>
      </c>
      <c r="F85" s="115"/>
      <c r="G85" s="115"/>
      <c r="H85" s="115"/>
      <c r="I85" s="115"/>
      <c r="J85" s="116"/>
      <c r="L85" s="114" t="str">
        <f>IF(ISERROR(VLOOKUP(L83,#REF!,8,0)),"",VLOOKUP(L83,#REF!,8,0))</f>
        <v/>
      </c>
      <c r="M85" s="115"/>
      <c r="N85" s="115"/>
      <c r="O85" s="115"/>
      <c r="P85" s="115"/>
      <c r="Q85" s="116"/>
      <c r="V85" s="33" t="s">
        <v>113</v>
      </c>
      <c r="W85" s="94">
        <v>1</v>
      </c>
      <c r="X85" s="34"/>
      <c r="Y85" s="34"/>
      <c r="Z85" s="35"/>
      <c r="AA85" s="7"/>
      <c r="AB85" s="7"/>
      <c r="AC85" s="7"/>
      <c r="AD85" s="7"/>
      <c r="AE85" s="7"/>
      <c r="AF85" s="7"/>
      <c r="AG85" s="7"/>
      <c r="AH85" s="7"/>
      <c r="AI85" s="33"/>
      <c r="AJ85" s="34"/>
      <c r="AK85" s="34"/>
      <c r="AL85" s="34"/>
      <c r="AM85" s="35"/>
      <c r="AN85" s="7"/>
      <c r="AO85" s="7"/>
      <c r="AP85" s="7"/>
      <c r="AQ85" s="7"/>
      <c r="AR85" s="7"/>
      <c r="AS85" s="7"/>
      <c r="AT85" s="7"/>
      <c r="AU85" s="7"/>
      <c r="AV85" s="7"/>
      <c r="AW85" s="33"/>
      <c r="AX85" s="34"/>
      <c r="AY85" s="34"/>
      <c r="AZ85" s="34"/>
      <c r="BA85" s="35"/>
      <c r="BB85" s="70"/>
      <c r="BK85" s="7"/>
      <c r="BL85" s="7"/>
      <c r="BM85" s="7"/>
      <c r="BN85" s="7"/>
      <c r="BO85" s="7"/>
      <c r="BP85" s="7"/>
      <c r="BW85" s="7"/>
      <c r="BX85" s="7"/>
      <c r="BY85" s="7"/>
      <c r="BZ85" s="7"/>
    </row>
    <row r="86" spans="1:80" ht="16" thickBot="1">
      <c r="A86" s="17"/>
      <c r="B86" s="8">
        <f>SUM(E88:R88)</f>
        <v>0</v>
      </c>
      <c r="C86" s="22">
        <f>((E88+F88+G88+H88+I88+J88)*B84)+((L88+M88+N88+O88+P88+Q88)*C84)</f>
        <v>0</v>
      </c>
      <c r="E86" s="113" t="str">
        <f>IF(ISERROR(VLOOKUP(E83,#REF!,17,0)),"",VLOOKUP(E83,#REF!,17,0))</f>
        <v/>
      </c>
      <c r="F86" s="113"/>
      <c r="G86" s="113"/>
      <c r="H86" s="113"/>
      <c r="I86" s="113"/>
      <c r="J86" s="113"/>
      <c r="L86" s="113" t="str">
        <f>IF(ISERROR(VLOOKUP(L83,#REF!,17,0)),"",VLOOKUP(L83,#REF!,17,0))</f>
        <v/>
      </c>
      <c r="M86" s="113"/>
      <c r="N86" s="113"/>
      <c r="O86" s="113"/>
      <c r="P86" s="113"/>
      <c r="Q86" s="113"/>
      <c r="V86" s="36">
        <f>SUM($E88:$J88)+SUM($L88:$Q88)</f>
        <v>0</v>
      </c>
      <c r="W86" s="37"/>
      <c r="X86" s="37"/>
      <c r="Y86" s="37"/>
      <c r="Z86" s="38">
        <f>V86*Z84*W85</f>
        <v>0</v>
      </c>
      <c r="AA86" s="7"/>
      <c r="AB86" s="7"/>
      <c r="AC86" s="7"/>
      <c r="AD86" s="7"/>
      <c r="AE86" s="7"/>
      <c r="AF86" s="7"/>
      <c r="AG86" s="7"/>
      <c r="AH86" s="7"/>
      <c r="AI86" s="36">
        <f>SUM($E88:$J88)+SUM($L88:$Q88)</f>
        <v>0</v>
      </c>
      <c r="AJ86" s="37"/>
      <c r="AK86" s="37"/>
      <c r="AL86" s="37"/>
      <c r="AM86" s="38">
        <f>AI86*AM84</f>
        <v>0</v>
      </c>
      <c r="AN86" s="7"/>
      <c r="AO86" s="7"/>
      <c r="AP86" s="7"/>
      <c r="AQ86" s="7"/>
      <c r="AR86" s="7"/>
      <c r="AS86" s="7"/>
      <c r="AT86" s="7"/>
      <c r="AU86" s="7"/>
      <c r="AV86" s="7"/>
      <c r="AW86" s="36">
        <f>SUM($E88:$J88)+SUM($L88:$Q88)</f>
        <v>0</v>
      </c>
      <c r="AX86" s="37"/>
      <c r="AY86" s="37"/>
      <c r="AZ86" s="37"/>
      <c r="BA86" s="38">
        <f>AW86*BA84</f>
        <v>0</v>
      </c>
      <c r="BB86" s="70"/>
      <c r="BK86" s="7"/>
      <c r="BL86" s="7"/>
      <c r="BM86" s="7"/>
      <c r="BN86" s="7"/>
      <c r="BO86" s="7"/>
      <c r="BP86" s="7"/>
      <c r="BW86" s="7"/>
      <c r="BX86" s="7"/>
      <c r="BY86" s="7"/>
      <c r="BZ86" s="7"/>
    </row>
    <row r="87" spans="1:80" s="3" customFormat="1" ht="11.25" customHeight="1" thickBot="1">
      <c r="A87" s="21"/>
      <c r="B87" s="4"/>
      <c r="C87" s="4"/>
      <c r="D87" s="4"/>
      <c r="E87" s="4">
        <v>128</v>
      </c>
      <c r="F87" s="4">
        <v>140</v>
      </c>
      <c r="G87" s="4">
        <v>152</v>
      </c>
      <c r="H87" s="4">
        <v>164</v>
      </c>
      <c r="I87" s="4"/>
      <c r="J87" s="4"/>
      <c r="K87" s="4"/>
      <c r="L87" s="4" t="s">
        <v>0</v>
      </c>
      <c r="M87" s="4" t="s">
        <v>1</v>
      </c>
      <c r="N87" s="4" t="s">
        <v>2</v>
      </c>
      <c r="O87" s="4" t="s">
        <v>3</v>
      </c>
      <c r="P87" s="4" t="s">
        <v>10</v>
      </c>
      <c r="Q87" s="4" t="s">
        <v>11</v>
      </c>
      <c r="R87" s="4"/>
      <c r="V87" s="30"/>
      <c r="W87" s="24"/>
      <c r="X87" s="24"/>
      <c r="Y87" s="24"/>
      <c r="Z87" s="24"/>
      <c r="AA87" s="76" t="b">
        <v>0</v>
      </c>
      <c r="AB87" s="27"/>
      <c r="AC87" s="27"/>
      <c r="AD87" s="27"/>
      <c r="AE87" s="27"/>
      <c r="AF87" s="27"/>
      <c r="AG87" s="27"/>
      <c r="AH87" s="27"/>
      <c r="AI87" s="30"/>
      <c r="AJ87" s="24"/>
      <c r="AK87" s="24"/>
      <c r="AL87" s="24"/>
      <c r="AM87" s="24"/>
      <c r="AN87" s="76" t="b">
        <v>0</v>
      </c>
      <c r="AO87" s="27"/>
      <c r="AP87" s="27"/>
      <c r="AQ87" s="27"/>
      <c r="AR87" s="27"/>
      <c r="AS87" s="27"/>
      <c r="AT87" s="27"/>
      <c r="AU87" s="27"/>
      <c r="AV87" s="27"/>
      <c r="AW87" s="30"/>
      <c r="AX87" s="24"/>
      <c r="AY87" s="24"/>
      <c r="AZ87" s="24"/>
      <c r="BA87" s="24"/>
      <c r="BB87" s="71" t="b">
        <v>0</v>
      </c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81"/>
    </row>
    <row r="88" spans="1:80" s="5" customFormat="1" ht="16" thickBot="1">
      <c r="A88" s="19"/>
      <c r="E88" s="87"/>
      <c r="F88" s="87"/>
      <c r="G88" s="87"/>
      <c r="H88" s="87"/>
      <c r="I88" s="87"/>
      <c r="J88" s="87"/>
      <c r="L88" s="87"/>
      <c r="M88" s="87"/>
      <c r="N88" s="87"/>
      <c r="O88" s="87"/>
      <c r="P88" s="87"/>
      <c r="Q88" s="87"/>
      <c r="V88" s="39">
        <f>IF(AA87,Z86,0)</f>
        <v>0</v>
      </c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39">
        <f>IF(AN87,AM86,0)</f>
        <v>0</v>
      </c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39">
        <f>IF(BB87,BA86,0)</f>
        <v>0</v>
      </c>
      <c r="AX88" s="25"/>
      <c r="AY88" s="25"/>
      <c r="AZ88" s="25"/>
      <c r="BA88" s="25"/>
      <c r="BB88" s="72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80"/>
    </row>
    <row r="89" spans="1:80" s="1" customFormat="1" ht="16">
      <c r="A89" s="20" t="s">
        <v>5</v>
      </c>
      <c r="B89" s="11" t="s">
        <v>22</v>
      </c>
      <c r="C89" s="12" t="s">
        <v>23</v>
      </c>
      <c r="E89" s="13" t="e">
        <f>#REF!*100+1</f>
        <v>#REF!</v>
      </c>
      <c r="F89" s="13"/>
      <c r="G89" s="13"/>
      <c r="H89" s="13"/>
      <c r="I89" s="13"/>
      <c r="J89" s="13"/>
      <c r="K89" s="13"/>
      <c r="L89" s="13" t="e">
        <f>E89+1</f>
        <v>#REF!</v>
      </c>
      <c r="M89" s="13"/>
      <c r="N89" s="13"/>
      <c r="O89" s="13"/>
      <c r="P89" s="13"/>
      <c r="Q89" s="13"/>
      <c r="R89" s="13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73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78"/>
    </row>
    <row r="90" spans="1:80" ht="100" customHeight="1">
      <c r="A90" s="16" t="s">
        <v>32</v>
      </c>
      <c r="B90" s="10">
        <v>29.95</v>
      </c>
      <c r="C90" s="10">
        <v>35.700000000000003</v>
      </c>
      <c r="E90" s="112"/>
      <c r="F90" s="112"/>
      <c r="G90" s="112"/>
      <c r="H90" s="112"/>
      <c r="I90" s="112"/>
      <c r="J90" s="112"/>
      <c r="L90" s="112"/>
      <c r="M90" s="112"/>
      <c r="N90" s="112"/>
      <c r="O90" s="112"/>
      <c r="P90" s="112"/>
      <c r="Q90" s="112"/>
      <c r="V90" s="31" t="s">
        <v>36</v>
      </c>
      <c r="W90" s="32"/>
      <c r="X90" s="32"/>
      <c r="Y90" s="32"/>
      <c r="Z90" s="28">
        <v>2.75</v>
      </c>
      <c r="AA90" s="7"/>
      <c r="AB90" s="7"/>
      <c r="AC90" s="7"/>
      <c r="AD90" s="7"/>
      <c r="AE90" s="7"/>
      <c r="AF90" s="7"/>
      <c r="AG90" s="7"/>
      <c r="AH90" s="7"/>
      <c r="AI90" s="31" t="s">
        <v>37</v>
      </c>
      <c r="AJ90" s="32"/>
      <c r="AK90" s="32"/>
      <c r="AL90" s="32"/>
      <c r="AM90" s="28">
        <v>3.25</v>
      </c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0"/>
      <c r="BK90" s="7"/>
      <c r="BL90" s="7"/>
      <c r="BM90" s="7"/>
      <c r="BN90" s="7"/>
      <c r="BO90" s="7"/>
      <c r="BP90" s="7"/>
      <c r="BW90" s="7"/>
      <c r="BX90" s="7"/>
      <c r="BY90" s="7"/>
      <c r="BZ90" s="7"/>
    </row>
    <row r="91" spans="1:80" ht="16" thickBot="1">
      <c r="B91" s="2" t="s">
        <v>6</v>
      </c>
      <c r="C91" s="2" t="s">
        <v>4</v>
      </c>
      <c r="E91" s="114" t="str">
        <f>IF(ISERROR(VLOOKUP(E89,#REF!,8,0)),"",VLOOKUP(E89,#REF!,8,0))</f>
        <v/>
      </c>
      <c r="F91" s="115"/>
      <c r="G91" s="115"/>
      <c r="H91" s="115"/>
      <c r="I91" s="115"/>
      <c r="J91" s="116"/>
      <c r="L91" s="114" t="str">
        <f>IF(ISERROR(VLOOKUP(L89,#REF!,8,0)),"",VLOOKUP(L89,#REF!,8,0))</f>
        <v/>
      </c>
      <c r="M91" s="115"/>
      <c r="N91" s="115"/>
      <c r="O91" s="115"/>
      <c r="P91" s="115"/>
      <c r="Q91" s="116"/>
      <c r="V91" s="33"/>
      <c r="W91" s="34"/>
      <c r="X91" s="34"/>
      <c r="Y91" s="34"/>
      <c r="Z91" s="35"/>
      <c r="AA91" s="7"/>
      <c r="AB91" s="7"/>
      <c r="AC91" s="7"/>
      <c r="AD91" s="7"/>
      <c r="AE91" s="7"/>
      <c r="AF91" s="7"/>
      <c r="AG91" s="7"/>
      <c r="AH91" s="7"/>
      <c r="AI91" s="33"/>
      <c r="AJ91" s="34"/>
      <c r="AK91" s="34"/>
      <c r="AL91" s="34"/>
      <c r="AM91" s="35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0"/>
      <c r="BK91" s="7"/>
      <c r="BL91" s="7"/>
      <c r="BM91" s="7"/>
      <c r="BN91" s="7"/>
      <c r="BO91" s="7"/>
      <c r="BP91" s="7"/>
      <c r="BW91" s="7"/>
      <c r="BX91" s="7"/>
      <c r="BY91" s="7"/>
      <c r="BZ91" s="7"/>
    </row>
    <row r="92" spans="1:80" ht="16" thickBot="1">
      <c r="A92" s="17"/>
      <c r="B92" s="8">
        <f>SUM(E94:Q94)</f>
        <v>0</v>
      </c>
      <c r="C92" s="22">
        <f>((E94+F94+G94+H94+I94+J94)*B90)+((L94+M94+N94+O94+P94+Q94)*C90)</f>
        <v>0</v>
      </c>
      <c r="E92" s="113" t="str">
        <f>IF(ISERROR(VLOOKUP(E89,#REF!,17,0)),"",VLOOKUP(E89,#REF!,17,0))</f>
        <v/>
      </c>
      <c r="F92" s="113"/>
      <c r="G92" s="113"/>
      <c r="H92" s="113"/>
      <c r="I92" s="113"/>
      <c r="J92" s="113"/>
      <c r="L92" s="113" t="str">
        <f>IF(ISERROR(VLOOKUP(L89,#REF!,17,0)),"",VLOOKUP(L89,#REF!,17,0))</f>
        <v/>
      </c>
      <c r="M92" s="113"/>
      <c r="N92" s="113"/>
      <c r="O92" s="113"/>
      <c r="P92" s="113"/>
      <c r="Q92" s="113"/>
      <c r="V92" s="36">
        <f>SUM($E94:$J94)+SUM($L94:$Q94)</f>
        <v>0</v>
      </c>
      <c r="W92" s="37"/>
      <c r="X92" s="37"/>
      <c r="Y92" s="37"/>
      <c r="Z92" s="38">
        <f>V92*Z90</f>
        <v>0</v>
      </c>
      <c r="AA92" s="7"/>
      <c r="AB92" s="7"/>
      <c r="AC92" s="7"/>
      <c r="AD92" s="7"/>
      <c r="AE92" s="7"/>
      <c r="AF92" s="7"/>
      <c r="AG92" s="7"/>
      <c r="AH92" s="7"/>
      <c r="AI92" s="36">
        <f>SUM($E94:$J94)+SUM($L94:$Q94)</f>
        <v>0</v>
      </c>
      <c r="AJ92" s="37"/>
      <c r="AK92" s="37"/>
      <c r="AL92" s="37"/>
      <c r="AM92" s="38">
        <f>AI92*AM90</f>
        <v>0</v>
      </c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0"/>
      <c r="BK92" s="7"/>
      <c r="BL92" s="7"/>
      <c r="BM92" s="7"/>
      <c r="BN92" s="7"/>
      <c r="BO92" s="7"/>
      <c r="BP92" s="7"/>
      <c r="BW92" s="7"/>
      <c r="BX92" s="7"/>
      <c r="BY92" s="7"/>
      <c r="BZ92" s="7"/>
    </row>
    <row r="93" spans="1:80" s="3" customFormat="1" ht="11.25" customHeight="1" thickBot="1">
      <c r="A93" s="18"/>
      <c r="E93" s="4">
        <v>128</v>
      </c>
      <c r="F93" s="4">
        <v>140</v>
      </c>
      <c r="G93" s="4">
        <v>152</v>
      </c>
      <c r="H93" s="4">
        <v>164</v>
      </c>
      <c r="I93" s="4"/>
      <c r="J93" s="4"/>
      <c r="K93" s="4"/>
      <c r="L93" s="4" t="s">
        <v>0</v>
      </c>
      <c r="M93" s="4" t="s">
        <v>1</v>
      </c>
      <c r="N93" s="4" t="s">
        <v>2</v>
      </c>
      <c r="O93" s="4" t="s">
        <v>3</v>
      </c>
      <c r="P93" s="4" t="s">
        <v>10</v>
      </c>
      <c r="Q93" s="4" t="s">
        <v>11</v>
      </c>
      <c r="R93" s="4"/>
      <c r="V93" s="30"/>
      <c r="W93" s="24"/>
      <c r="X93" s="24"/>
      <c r="Y93" s="24"/>
      <c r="Z93" s="24"/>
      <c r="AA93" s="76" t="b">
        <v>0</v>
      </c>
      <c r="AB93" s="27"/>
      <c r="AC93" s="27"/>
      <c r="AD93" s="27"/>
      <c r="AE93" s="27"/>
      <c r="AF93" s="27"/>
      <c r="AG93" s="27"/>
      <c r="AH93" s="27"/>
      <c r="AI93" s="30"/>
      <c r="AJ93" s="24"/>
      <c r="AK93" s="24"/>
      <c r="AL93" s="24"/>
      <c r="AM93" s="24"/>
      <c r="AN93" s="24" t="b">
        <v>0</v>
      </c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74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81"/>
    </row>
    <row r="94" spans="1:80" s="5" customFormat="1" ht="16" thickBot="1">
      <c r="A94" s="19"/>
      <c r="E94" s="87"/>
      <c r="F94" s="87"/>
      <c r="G94" s="87"/>
      <c r="H94" s="87"/>
      <c r="I94" s="87"/>
      <c r="J94" s="87"/>
      <c r="L94" s="87"/>
      <c r="M94" s="87"/>
      <c r="N94" s="87"/>
      <c r="O94" s="87"/>
      <c r="P94" s="87"/>
      <c r="Q94" s="87"/>
      <c r="V94" s="39">
        <f>IF(AA93,Z92,0)</f>
        <v>0</v>
      </c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39">
        <f>IF(AN93,AM92,0)</f>
        <v>0</v>
      </c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72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80"/>
    </row>
    <row r="95" spans="1:80"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0"/>
      <c r="BK95" s="7"/>
      <c r="BL95" s="7"/>
      <c r="BM95" s="7"/>
      <c r="BN95" s="7"/>
      <c r="BO95" s="7"/>
      <c r="BP95" s="7"/>
      <c r="BW95" s="7"/>
      <c r="BX95" s="7"/>
      <c r="BY95" s="7"/>
      <c r="BZ95" s="7"/>
    </row>
    <row r="96" spans="1:80"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0"/>
      <c r="BK96" s="7"/>
      <c r="BL96" s="7"/>
      <c r="BM96" s="7"/>
      <c r="BN96" s="7"/>
      <c r="BO96" s="7"/>
      <c r="BP96" s="7"/>
      <c r="BW96" s="7"/>
      <c r="BX96" s="7"/>
      <c r="BY96" s="7"/>
      <c r="BZ96" s="7"/>
    </row>
    <row r="97" spans="1:78" ht="16">
      <c r="A97" s="20" t="s">
        <v>5</v>
      </c>
      <c r="B97" s="11" t="s">
        <v>22</v>
      </c>
      <c r="C97" s="12" t="s">
        <v>23</v>
      </c>
      <c r="D97" s="1"/>
      <c r="E97" s="13" t="e">
        <f>#REF!*100+1</f>
        <v>#REF!</v>
      </c>
      <c r="F97" s="13"/>
      <c r="G97" s="13"/>
      <c r="H97" s="13"/>
      <c r="I97" s="13"/>
      <c r="J97" s="13"/>
      <c r="K97" s="13"/>
      <c r="L97" s="13" t="e">
        <f>E97+1</f>
        <v>#REF!</v>
      </c>
      <c r="M97" s="13"/>
      <c r="N97" s="13"/>
      <c r="O97" s="13"/>
      <c r="P97" s="13"/>
      <c r="Q97" s="13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0"/>
      <c r="BK97" s="7"/>
      <c r="BL97" s="7"/>
      <c r="BM97" s="7"/>
      <c r="BN97" s="7"/>
      <c r="BO97" s="7"/>
      <c r="BP97" s="7"/>
      <c r="BW97" s="7"/>
      <c r="BX97" s="7"/>
      <c r="BY97" s="7"/>
      <c r="BZ97" s="7"/>
    </row>
    <row r="98" spans="1:78" ht="96" customHeight="1">
      <c r="A98" s="16" t="s">
        <v>31</v>
      </c>
      <c r="B98" s="10">
        <v>25.7</v>
      </c>
      <c r="C98" s="10">
        <v>27.7</v>
      </c>
      <c r="E98" s="112"/>
      <c r="F98" s="112"/>
      <c r="G98" s="112"/>
      <c r="H98" s="112"/>
      <c r="I98" s="112"/>
      <c r="J98" s="112"/>
      <c r="L98" s="112" t="s">
        <v>9</v>
      </c>
      <c r="M98" s="112"/>
      <c r="N98" s="112"/>
      <c r="O98" s="112"/>
      <c r="P98" s="112"/>
      <c r="Q98" s="112"/>
      <c r="V98" s="31" t="s">
        <v>36</v>
      </c>
      <c r="W98" s="32"/>
      <c r="X98" s="32"/>
      <c r="Y98" s="32"/>
      <c r="Z98" s="28">
        <v>2.75</v>
      </c>
      <c r="AA98" s="7"/>
      <c r="AB98" s="7"/>
      <c r="AC98" s="7"/>
      <c r="AD98" s="7"/>
      <c r="AE98" s="7"/>
      <c r="AF98" s="7"/>
      <c r="AG98" s="7"/>
      <c r="AH98" s="7"/>
      <c r="AI98" s="31" t="s">
        <v>37</v>
      </c>
      <c r="AJ98" s="32"/>
      <c r="AK98" s="32"/>
      <c r="AL98" s="32"/>
      <c r="AM98" s="28">
        <v>3.25</v>
      </c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0"/>
      <c r="BK98" s="7"/>
      <c r="BL98" s="7"/>
      <c r="BM98" s="7"/>
      <c r="BN98" s="7"/>
      <c r="BO98" s="7"/>
      <c r="BP98" s="7"/>
      <c r="BW98" s="7"/>
      <c r="BX98" s="7"/>
      <c r="BY98" s="7"/>
      <c r="BZ98" s="7"/>
    </row>
    <row r="99" spans="1:78" ht="16" thickBot="1">
      <c r="B99" s="2" t="s">
        <v>6</v>
      </c>
      <c r="C99" s="2" t="s">
        <v>4</v>
      </c>
      <c r="E99" s="114" t="str">
        <f>IF(ISERROR(VLOOKUP(E97,#REF!,8,0)),"",VLOOKUP(E97,#REF!,8,0))</f>
        <v/>
      </c>
      <c r="F99" s="115"/>
      <c r="G99" s="115"/>
      <c r="H99" s="115"/>
      <c r="I99" s="115"/>
      <c r="J99" s="116"/>
      <c r="L99" s="114" t="str">
        <f>IF(ISERROR(VLOOKUP(L97,#REF!,8,0)),"",VLOOKUP(L97,#REF!,8,0))</f>
        <v/>
      </c>
      <c r="M99" s="115"/>
      <c r="N99" s="115"/>
      <c r="O99" s="115"/>
      <c r="P99" s="115"/>
      <c r="Q99" s="116"/>
      <c r="V99" s="33"/>
      <c r="W99" s="34"/>
      <c r="X99" s="34"/>
      <c r="Y99" s="34"/>
      <c r="Z99" s="35"/>
      <c r="AA99" s="7"/>
      <c r="AB99" s="7"/>
      <c r="AC99" s="7"/>
      <c r="AD99" s="7"/>
      <c r="AE99" s="7"/>
      <c r="AF99" s="7"/>
      <c r="AG99" s="7"/>
      <c r="AH99" s="7"/>
      <c r="AI99" s="33"/>
      <c r="AJ99" s="34"/>
      <c r="AK99" s="34"/>
      <c r="AL99" s="34"/>
      <c r="AM99" s="35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0"/>
      <c r="BK99" s="7"/>
      <c r="BL99" s="7"/>
      <c r="BM99" s="7"/>
      <c r="BN99" s="7"/>
      <c r="BO99" s="7"/>
      <c r="BP99" s="7"/>
      <c r="BW99" s="7"/>
      <c r="BX99" s="7"/>
      <c r="BY99" s="7"/>
      <c r="BZ99" s="7"/>
    </row>
    <row r="100" spans="1:78" ht="16" thickBot="1">
      <c r="A100" s="17"/>
      <c r="B100" s="8">
        <f>SUM(E102:Q102)</f>
        <v>0</v>
      </c>
      <c r="C100" s="22">
        <f>((E102+F102+G102+H102+I102+J102)*B98)+((L102+M102+N102+O102+P102+Q102)*C98)</f>
        <v>0</v>
      </c>
      <c r="E100" s="113" t="str">
        <f>IF(ISERROR(VLOOKUP(E97,#REF!,17,0)),"",VLOOKUP(E97,#REF!,17,0))</f>
        <v/>
      </c>
      <c r="F100" s="113"/>
      <c r="G100" s="113"/>
      <c r="H100" s="113"/>
      <c r="I100" s="113"/>
      <c r="J100" s="113"/>
      <c r="L100" s="113" t="str">
        <f>IF(ISERROR(VLOOKUP(L97,#REF!,17,0)),"",VLOOKUP(L97,#REF!,17,0))</f>
        <v/>
      </c>
      <c r="M100" s="113"/>
      <c r="N100" s="113"/>
      <c r="O100" s="113"/>
      <c r="P100" s="113"/>
      <c r="Q100" s="113"/>
      <c r="V100" s="36">
        <f>SUM($E102:$J102)+SUM($L102:$Q102)</f>
        <v>0</v>
      </c>
      <c r="W100" s="37"/>
      <c r="X100" s="37"/>
      <c r="Y100" s="37"/>
      <c r="Z100" s="38">
        <f>V100*Z98</f>
        <v>0</v>
      </c>
      <c r="AA100" s="7"/>
      <c r="AB100" s="7"/>
      <c r="AC100" s="7"/>
      <c r="AD100" s="7"/>
      <c r="AE100" s="7"/>
      <c r="AF100" s="7"/>
      <c r="AG100" s="7"/>
      <c r="AH100" s="7"/>
      <c r="AI100" s="36">
        <f>SUM($E102:$J102)+SUM($L102:$Q102)</f>
        <v>0</v>
      </c>
      <c r="AJ100" s="37"/>
      <c r="AK100" s="37"/>
      <c r="AL100" s="37"/>
      <c r="AM100" s="38">
        <f>AI100*AM98</f>
        <v>0</v>
      </c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0"/>
      <c r="BK100" s="7"/>
      <c r="BL100" s="7"/>
      <c r="BM100" s="7"/>
      <c r="BN100" s="7"/>
      <c r="BO100" s="7"/>
      <c r="BP100" s="7"/>
      <c r="BW100" s="7"/>
      <c r="BX100" s="7"/>
      <c r="BY100" s="7"/>
      <c r="BZ100" s="7"/>
    </row>
    <row r="101" spans="1:78" ht="16" thickBot="1">
      <c r="A101" s="21"/>
      <c r="B101" s="4"/>
      <c r="C101" s="4"/>
      <c r="D101" s="4"/>
      <c r="E101" s="4">
        <v>128</v>
      </c>
      <c r="F101" s="4">
        <v>140</v>
      </c>
      <c r="G101" s="4">
        <v>152</v>
      </c>
      <c r="H101" s="4">
        <v>164</v>
      </c>
      <c r="I101" s="4"/>
      <c r="J101" s="4"/>
      <c r="K101" s="4"/>
      <c r="L101" s="4" t="s">
        <v>0</v>
      </c>
      <c r="M101" s="4" t="s">
        <v>1</v>
      </c>
      <c r="N101" s="4" t="s">
        <v>2</v>
      </c>
      <c r="O101" s="4" t="s">
        <v>3</v>
      </c>
      <c r="P101" s="4" t="s">
        <v>10</v>
      </c>
      <c r="Q101" s="4" t="s">
        <v>11</v>
      </c>
      <c r="V101" s="30"/>
      <c r="W101" s="24"/>
      <c r="X101" s="24"/>
      <c r="Y101" s="24"/>
      <c r="Z101" s="24"/>
      <c r="AA101" s="76" t="b">
        <v>0</v>
      </c>
      <c r="AB101" s="7"/>
      <c r="AC101" s="7"/>
      <c r="AD101" s="7"/>
      <c r="AE101" s="7"/>
      <c r="AF101" s="7"/>
      <c r="AG101" s="7"/>
      <c r="AH101" s="7"/>
      <c r="AI101" s="30"/>
      <c r="AJ101" s="24"/>
      <c r="AK101" s="24"/>
      <c r="AL101" s="24"/>
      <c r="AM101" s="24"/>
      <c r="AN101" s="76" t="b">
        <v>0</v>
      </c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0"/>
      <c r="BK101" s="7"/>
      <c r="BL101" s="7"/>
      <c r="BM101" s="7"/>
      <c r="BN101" s="7"/>
      <c r="BO101" s="7"/>
      <c r="BP101" s="7"/>
      <c r="BW101" s="7"/>
      <c r="BX101" s="7"/>
      <c r="BY101" s="7"/>
      <c r="BZ101" s="7"/>
    </row>
    <row r="102" spans="1:78" ht="16" thickBot="1">
      <c r="A102" s="19"/>
      <c r="B102" s="5"/>
      <c r="C102" s="5"/>
      <c r="D102" s="5"/>
      <c r="E102" s="87"/>
      <c r="F102" s="87"/>
      <c r="G102" s="87"/>
      <c r="H102" s="87"/>
      <c r="I102" s="87"/>
      <c r="J102" s="87"/>
      <c r="K102" s="5"/>
      <c r="L102" s="87"/>
      <c r="M102" s="87"/>
      <c r="N102" s="87"/>
      <c r="O102" s="87"/>
      <c r="P102" s="87"/>
      <c r="Q102" s="87"/>
      <c r="V102" s="39">
        <f>IF(AA101,Z100,0)</f>
        <v>0</v>
      </c>
      <c r="W102" s="25"/>
      <c r="X102" s="25"/>
      <c r="Y102" s="25"/>
      <c r="Z102" s="25"/>
      <c r="AA102" s="25"/>
      <c r="AB102" s="7"/>
      <c r="AC102" s="7"/>
      <c r="AD102" s="7"/>
      <c r="AE102" s="7"/>
      <c r="AF102" s="7"/>
      <c r="AG102" s="7"/>
      <c r="AH102" s="7"/>
      <c r="AI102" s="39">
        <f>IF(AN101,AM100,0)</f>
        <v>0</v>
      </c>
      <c r="AJ102" s="25"/>
      <c r="AK102" s="25"/>
      <c r="AL102" s="25"/>
      <c r="AM102" s="25"/>
      <c r="AN102" s="25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0"/>
      <c r="BK102" s="7"/>
      <c r="BL102" s="7"/>
      <c r="BM102" s="7"/>
      <c r="BN102" s="7"/>
      <c r="BO102" s="7"/>
      <c r="BP102" s="7"/>
      <c r="BW102" s="7"/>
      <c r="BX102" s="7"/>
      <c r="BY102" s="7"/>
      <c r="BZ102" s="7"/>
    </row>
    <row r="103" spans="1:78" ht="16">
      <c r="A103" s="20" t="s">
        <v>5</v>
      </c>
      <c r="B103" s="11" t="s">
        <v>22</v>
      </c>
      <c r="C103" s="12" t="s">
        <v>23</v>
      </c>
      <c r="D103" s="1"/>
      <c r="E103" s="13" t="e">
        <f>#REF!*100+1</f>
        <v>#REF!</v>
      </c>
      <c r="F103" s="13"/>
      <c r="G103" s="13"/>
      <c r="H103" s="13"/>
      <c r="I103" s="13"/>
      <c r="J103" s="13"/>
      <c r="K103" s="13"/>
      <c r="L103" s="13" t="e">
        <f>E103+1</f>
        <v>#REF!</v>
      </c>
      <c r="M103" s="13"/>
      <c r="N103" s="13"/>
      <c r="O103" s="13"/>
      <c r="P103" s="13"/>
      <c r="Q103" s="13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0"/>
      <c r="BK103" s="7"/>
      <c r="BL103" s="7"/>
      <c r="BM103" s="7"/>
      <c r="BN103" s="7"/>
      <c r="BO103" s="7"/>
      <c r="BP103" s="7"/>
      <c r="BW103" s="7"/>
      <c r="BX103" s="7"/>
      <c r="BY103" s="7"/>
      <c r="BZ103" s="7"/>
    </row>
    <row r="104" spans="1:78" ht="98.25" customHeight="1">
      <c r="A104" s="16" t="s">
        <v>30</v>
      </c>
      <c r="B104" s="10">
        <v>35.700000000000003</v>
      </c>
      <c r="C104" s="10">
        <v>37.700000000000003</v>
      </c>
      <c r="E104" s="112"/>
      <c r="F104" s="112"/>
      <c r="G104" s="112"/>
      <c r="H104" s="112"/>
      <c r="I104" s="112"/>
      <c r="J104" s="112"/>
      <c r="L104" s="112"/>
      <c r="M104" s="112"/>
      <c r="N104" s="112"/>
      <c r="O104" s="112"/>
      <c r="P104" s="112"/>
      <c r="Q104" s="112"/>
      <c r="V104" s="31" t="s">
        <v>36</v>
      </c>
      <c r="W104" s="32"/>
      <c r="X104" s="32"/>
      <c r="Y104" s="32"/>
      <c r="Z104" s="28">
        <v>2.75</v>
      </c>
      <c r="AA104" s="7"/>
      <c r="AB104" s="7"/>
      <c r="AC104" s="7"/>
      <c r="AD104" s="7"/>
      <c r="AE104" s="7"/>
      <c r="AF104" s="7"/>
      <c r="AG104" s="7"/>
      <c r="AH104" s="7"/>
      <c r="AI104" s="31" t="s">
        <v>37</v>
      </c>
      <c r="AJ104" s="32"/>
      <c r="AK104" s="32"/>
      <c r="AL104" s="32"/>
      <c r="AM104" s="28">
        <v>3.25</v>
      </c>
      <c r="AN104" s="7"/>
      <c r="AO104" s="7"/>
      <c r="AP104" s="7"/>
      <c r="AQ104" s="7"/>
      <c r="AR104" s="7"/>
      <c r="AS104" s="7"/>
      <c r="AT104" s="7"/>
      <c r="AU104" s="7"/>
      <c r="AV104" s="7"/>
      <c r="AW104" s="31" t="s">
        <v>35</v>
      </c>
      <c r="AX104" s="32"/>
      <c r="AY104" s="32"/>
      <c r="AZ104" s="32"/>
      <c r="BA104" s="28">
        <v>6</v>
      </c>
      <c r="BB104" s="70"/>
      <c r="BK104" s="7"/>
      <c r="BL104" s="7"/>
      <c r="BM104" s="7"/>
      <c r="BN104" s="7"/>
      <c r="BO104" s="7"/>
      <c r="BP104" s="7"/>
      <c r="BW104" s="7"/>
      <c r="BX104" s="7"/>
      <c r="BY104" s="7"/>
      <c r="BZ104" s="7"/>
    </row>
    <row r="105" spans="1:78" ht="16" thickBot="1">
      <c r="B105" s="2" t="s">
        <v>6</v>
      </c>
      <c r="C105" s="2" t="s">
        <v>4</v>
      </c>
      <c r="E105" s="114" t="s">
        <v>22</v>
      </c>
      <c r="F105" s="115"/>
      <c r="G105" s="115"/>
      <c r="H105" s="115"/>
      <c r="I105" s="115"/>
      <c r="J105" s="116"/>
      <c r="K105" t="s">
        <v>23</v>
      </c>
      <c r="L105" s="114" t="s">
        <v>23</v>
      </c>
      <c r="M105" s="115"/>
      <c r="N105" s="115"/>
      <c r="O105" s="115"/>
      <c r="P105" s="115"/>
      <c r="Q105" s="116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33"/>
      <c r="AJ105" s="34"/>
      <c r="AK105" s="34"/>
      <c r="AL105" s="34"/>
      <c r="AM105" s="35"/>
      <c r="AN105" s="7"/>
      <c r="AO105" s="7"/>
      <c r="AP105" s="7"/>
      <c r="AQ105" s="7"/>
      <c r="AR105" s="7"/>
      <c r="AS105" s="7"/>
      <c r="AT105" s="7"/>
      <c r="AU105" s="7"/>
      <c r="AV105" s="7"/>
      <c r="AW105" s="33" t="s">
        <v>113</v>
      </c>
      <c r="AX105" s="94">
        <v>1</v>
      </c>
      <c r="AY105" s="34"/>
      <c r="AZ105" s="34"/>
      <c r="BA105" s="35"/>
      <c r="BB105" s="70"/>
      <c r="BK105" s="7"/>
      <c r="BL105" s="7"/>
      <c r="BM105" s="7"/>
      <c r="BN105" s="7"/>
      <c r="BO105" s="7"/>
      <c r="BP105" s="7"/>
      <c r="BW105" s="7"/>
      <c r="BX105" s="7"/>
      <c r="BY105" s="7"/>
      <c r="BZ105" s="7"/>
    </row>
    <row r="106" spans="1:78" ht="16" thickBot="1">
      <c r="A106" s="17"/>
      <c r="B106" s="8">
        <f>SUM(E108:Q108)</f>
        <v>0</v>
      </c>
      <c r="C106" s="22">
        <f>((E108+F108+G108+H108+I108+J108)*B104)+((L108+M108+N108+O108+P108+Q108)*C104)</f>
        <v>0</v>
      </c>
      <c r="E106" s="113" t="str">
        <f>IF(ISERROR(VLOOKUP(E103,#REF!,17,0)),"",VLOOKUP(E103,#REF!,17,0))</f>
        <v/>
      </c>
      <c r="F106" s="113"/>
      <c r="G106" s="113"/>
      <c r="H106" s="113"/>
      <c r="I106" s="113"/>
      <c r="J106" s="113"/>
      <c r="L106" s="113" t="str">
        <f>IF(ISERROR(VLOOKUP(L103,#REF!,17,0)),"",VLOOKUP(L103,#REF!,17,0))</f>
        <v/>
      </c>
      <c r="M106" s="113"/>
      <c r="N106" s="113"/>
      <c r="O106" s="113"/>
      <c r="P106" s="113"/>
      <c r="Q106" s="113"/>
      <c r="V106" s="25">
        <f>SUM($E108:$J108)+SUM($L108:$Q108)</f>
        <v>0</v>
      </c>
      <c r="W106" s="25"/>
      <c r="X106" s="25"/>
      <c r="Y106" s="25"/>
      <c r="Z106" s="29">
        <f>V106*Z104</f>
        <v>0</v>
      </c>
      <c r="AA106" s="7"/>
      <c r="AB106" s="7"/>
      <c r="AC106" s="7"/>
      <c r="AD106" s="7"/>
      <c r="AE106" s="7"/>
      <c r="AF106" s="7"/>
      <c r="AG106" s="7"/>
      <c r="AH106" s="7"/>
      <c r="AI106" s="36">
        <f>SUM($E108:$J108)+SUM($L108:$Q108)</f>
        <v>0</v>
      </c>
      <c r="AJ106" s="37"/>
      <c r="AK106" s="37"/>
      <c r="AL106" s="37"/>
      <c r="AM106" s="38">
        <f>AI106*AM104</f>
        <v>0</v>
      </c>
      <c r="AN106" s="7"/>
      <c r="AO106" s="7"/>
      <c r="AP106" s="7"/>
      <c r="AQ106" s="7"/>
      <c r="AR106" s="7"/>
      <c r="AS106" s="7"/>
      <c r="AT106" s="7"/>
      <c r="AU106" s="7"/>
      <c r="AV106" s="7"/>
      <c r="AW106" s="36">
        <f>SUM($E108:$J108)+SUM($L108:$Q108)</f>
        <v>0</v>
      </c>
      <c r="AX106" s="37"/>
      <c r="AY106" s="37"/>
      <c r="AZ106" s="37"/>
      <c r="BA106" s="38">
        <f>AW106*BA104*AX105</f>
        <v>0</v>
      </c>
      <c r="BB106" s="70"/>
      <c r="BK106" s="7"/>
      <c r="BL106" s="7"/>
      <c r="BM106" s="7"/>
      <c r="BN106" s="7"/>
      <c r="BO106" s="7"/>
      <c r="BP106" s="7"/>
      <c r="BW106" s="7"/>
      <c r="BX106" s="7"/>
      <c r="BY106" s="7"/>
      <c r="BZ106" s="7"/>
    </row>
    <row r="107" spans="1:78" ht="16" thickBot="1">
      <c r="A107" s="18"/>
      <c r="B107" s="3"/>
      <c r="C107" s="3"/>
      <c r="D107" s="3"/>
      <c r="E107" s="4"/>
      <c r="F107" s="4"/>
      <c r="G107" s="4" t="s">
        <v>28</v>
      </c>
      <c r="H107" s="4"/>
      <c r="I107" s="4"/>
      <c r="J107" s="4"/>
      <c r="K107" s="4"/>
      <c r="L107" s="4"/>
      <c r="M107" s="4"/>
      <c r="N107" s="4" t="s">
        <v>28</v>
      </c>
      <c r="O107" s="4"/>
      <c r="P107" s="4"/>
      <c r="Q107" s="4"/>
      <c r="V107" s="30"/>
      <c r="W107" s="24"/>
      <c r="X107" s="24"/>
      <c r="Y107" s="24"/>
      <c r="Z107" s="24"/>
      <c r="AA107" s="76" t="b">
        <v>0</v>
      </c>
      <c r="AB107" s="7"/>
      <c r="AC107" s="7"/>
      <c r="AD107" s="7"/>
      <c r="AE107" s="7"/>
      <c r="AF107" s="7"/>
      <c r="AG107" s="7"/>
      <c r="AH107" s="7"/>
      <c r="AI107" s="30"/>
      <c r="AJ107" s="24"/>
      <c r="AK107" s="24"/>
      <c r="AL107" s="24"/>
      <c r="AM107" s="24"/>
      <c r="AN107" s="76" t="b">
        <v>0</v>
      </c>
      <c r="AO107" s="7"/>
      <c r="AP107" s="7"/>
      <c r="AQ107" s="7"/>
      <c r="AR107" s="7"/>
      <c r="AS107" s="7"/>
      <c r="AT107" s="7"/>
      <c r="AU107" s="7"/>
      <c r="AV107" s="7"/>
      <c r="AW107" s="30"/>
      <c r="AX107" s="24"/>
      <c r="AY107" s="24"/>
      <c r="AZ107" s="24"/>
      <c r="BA107" s="24"/>
      <c r="BB107" s="70" t="b">
        <v>0</v>
      </c>
      <c r="BK107" s="7"/>
      <c r="BL107" s="7"/>
      <c r="BM107" s="7"/>
      <c r="BN107" s="7"/>
      <c r="BO107" s="7"/>
      <c r="BP107" s="7"/>
      <c r="BW107" s="7"/>
      <c r="BX107" s="7"/>
      <c r="BY107" s="7"/>
      <c r="BZ107" s="7"/>
    </row>
    <row r="108" spans="1:78" ht="16" thickBot="1">
      <c r="A108" s="19"/>
      <c r="B108" s="5"/>
      <c r="C108" s="5"/>
      <c r="D108" s="5"/>
      <c r="E108" s="6"/>
      <c r="F108" s="6"/>
      <c r="G108" s="87"/>
      <c r="H108" s="6"/>
      <c r="I108" s="6"/>
      <c r="J108" s="6"/>
      <c r="K108" s="5"/>
      <c r="L108" s="6"/>
      <c r="M108" s="6"/>
      <c r="N108" s="87"/>
      <c r="O108" s="6"/>
      <c r="P108" s="6"/>
      <c r="Q108" s="6"/>
      <c r="V108" s="39">
        <f>IF(AA107,Z106,0)</f>
        <v>0</v>
      </c>
      <c r="W108" s="25"/>
      <c r="X108" s="25"/>
      <c r="Y108" s="25"/>
      <c r="Z108" s="25"/>
      <c r="AA108" s="25"/>
      <c r="AB108" s="7"/>
      <c r="AC108" s="7"/>
      <c r="AD108" s="7"/>
      <c r="AE108" s="7"/>
      <c r="AF108" s="7"/>
      <c r="AG108" s="7"/>
      <c r="AH108" s="7"/>
      <c r="AI108" s="39">
        <f>IF(AN107,AM106,0)</f>
        <v>0</v>
      </c>
      <c r="AJ108" s="25"/>
      <c r="AK108" s="25"/>
      <c r="AL108" s="25"/>
      <c r="AM108" s="25"/>
      <c r="AN108" s="25"/>
      <c r="AO108" s="7"/>
      <c r="AP108" s="7"/>
      <c r="AQ108" s="7"/>
      <c r="AR108" s="7"/>
      <c r="AS108" s="7"/>
      <c r="AT108" s="7"/>
      <c r="AU108" s="7"/>
      <c r="AV108" s="7"/>
      <c r="AW108" s="39">
        <f>IF(BB107,BA106,0)</f>
        <v>0</v>
      </c>
      <c r="AX108" s="25"/>
      <c r="AY108" s="25"/>
      <c r="AZ108" s="25"/>
      <c r="BA108" s="25"/>
      <c r="BB108" s="70"/>
      <c r="BK108" s="7"/>
      <c r="BL108" s="7"/>
      <c r="BM108" s="7"/>
      <c r="BN108" s="7"/>
      <c r="BO108" s="7"/>
      <c r="BP108" s="7"/>
      <c r="BW108" s="7"/>
      <c r="BX108" s="7"/>
      <c r="BY108" s="7"/>
      <c r="BZ108" s="7"/>
    </row>
    <row r="109" spans="1:78"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0"/>
      <c r="BK109" s="7"/>
      <c r="BL109" s="7"/>
      <c r="BM109" s="7"/>
      <c r="BN109" s="7"/>
      <c r="BO109" s="7"/>
      <c r="BP109" s="7"/>
      <c r="BW109" s="7"/>
      <c r="BX109" s="7"/>
      <c r="BY109" s="7"/>
      <c r="BZ109" s="7"/>
    </row>
    <row r="110" spans="1:78" ht="16">
      <c r="A110" s="20" t="s">
        <v>5</v>
      </c>
      <c r="B110" s="11" t="s">
        <v>47</v>
      </c>
      <c r="C110" s="12"/>
      <c r="D110" s="1"/>
      <c r="E110" s="13" t="e">
        <f>#REF!*100+1</f>
        <v>#REF!</v>
      </c>
      <c r="F110" s="13"/>
      <c r="G110" s="13"/>
      <c r="H110" s="13"/>
      <c r="I110" s="13"/>
      <c r="J110" s="13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0"/>
      <c r="BK110" s="7"/>
      <c r="BL110" s="7"/>
      <c r="BM110" s="7"/>
      <c r="BN110" s="7"/>
      <c r="BO110" s="7"/>
      <c r="BP110" s="7"/>
      <c r="BW110" s="7"/>
      <c r="BX110" s="7"/>
      <c r="BY110" s="7"/>
      <c r="BZ110" s="7"/>
    </row>
    <row r="111" spans="1:78" ht="102.75" customHeight="1">
      <c r="A111" s="16" t="s">
        <v>29</v>
      </c>
      <c r="B111" s="10">
        <v>35.700000000000003</v>
      </c>
      <c r="C111" s="10"/>
      <c r="E111" s="112"/>
      <c r="F111" s="112"/>
      <c r="G111" s="112"/>
      <c r="H111" s="112"/>
      <c r="I111" s="112"/>
      <c r="J111" s="112"/>
      <c r="V111" s="31" t="s">
        <v>36</v>
      </c>
      <c r="W111" s="32"/>
      <c r="X111" s="32"/>
      <c r="Y111" s="32"/>
      <c r="Z111" s="28">
        <v>2.75</v>
      </c>
      <c r="AA111" s="7"/>
      <c r="AB111" s="7"/>
      <c r="AC111" s="7"/>
      <c r="AD111" s="7"/>
      <c r="AE111" s="7"/>
      <c r="AF111" s="7"/>
      <c r="AG111" s="7"/>
      <c r="AH111" s="7"/>
      <c r="AI111" s="31" t="s">
        <v>37</v>
      </c>
      <c r="AJ111" s="32"/>
      <c r="AK111" s="32"/>
      <c r="AL111" s="32"/>
      <c r="AM111" s="28">
        <v>3.25</v>
      </c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0"/>
      <c r="BK111" s="7"/>
      <c r="BL111" s="7"/>
      <c r="BM111" s="7"/>
      <c r="BN111" s="7"/>
      <c r="BO111" s="7"/>
      <c r="BP111" s="7"/>
      <c r="BW111" s="7"/>
      <c r="BX111" s="7"/>
      <c r="BY111" s="7"/>
      <c r="BZ111" s="7"/>
    </row>
    <row r="112" spans="1:78" ht="16" thickBot="1">
      <c r="B112" s="2" t="s">
        <v>6</v>
      </c>
      <c r="C112" s="2" t="s">
        <v>4</v>
      </c>
      <c r="E112" s="114" t="str">
        <f>IF(ISERROR(VLOOKUP(E110,#REF!,8,0)),"",VLOOKUP(E110,#REF!,8,0))</f>
        <v/>
      </c>
      <c r="F112" s="115"/>
      <c r="G112" s="115"/>
      <c r="H112" s="115"/>
      <c r="I112" s="115"/>
      <c r="J112" s="116"/>
      <c r="V112" s="33"/>
      <c r="W112" s="34"/>
      <c r="X112" s="34"/>
      <c r="Y112" s="34"/>
      <c r="Z112" s="35"/>
      <c r="AA112" s="7"/>
      <c r="AB112" s="7"/>
      <c r="AC112" s="7"/>
      <c r="AD112" s="7"/>
      <c r="AE112" s="7"/>
      <c r="AF112" s="7"/>
      <c r="AG112" s="7"/>
      <c r="AH112" s="7"/>
      <c r="AI112" s="33"/>
      <c r="AJ112" s="34"/>
      <c r="AK112" s="34"/>
      <c r="AL112" s="34"/>
      <c r="AM112" s="35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0"/>
      <c r="BK112" s="7"/>
      <c r="BL112" s="7"/>
      <c r="BM112" s="7"/>
      <c r="BN112" s="7"/>
      <c r="BO112" s="7"/>
      <c r="BP112" s="7"/>
      <c r="BW112" s="7"/>
      <c r="BX112" s="7"/>
      <c r="BY112" s="7"/>
      <c r="BZ112" s="7"/>
    </row>
    <row r="113" spans="1:78" ht="16" thickBot="1">
      <c r="A113" s="17"/>
      <c r="B113" s="8">
        <f>SUM(E115:Q115)</f>
        <v>0</v>
      </c>
      <c r="C113" s="22">
        <f>((E115+F115+G115+H115+I115+J115)*B111)+((L115+M115+N115+O115+P115+Q115)*C111)</f>
        <v>0</v>
      </c>
      <c r="E113" s="113" t="str">
        <f>IF(ISERROR(VLOOKUP(E110,#REF!,17,0)),"",VLOOKUP(E110,#REF!,17,0))</f>
        <v/>
      </c>
      <c r="F113" s="113"/>
      <c r="G113" s="113"/>
      <c r="H113" s="113"/>
      <c r="I113" s="113"/>
      <c r="J113" s="113"/>
      <c r="V113" s="36">
        <f>SUM($E115:$J115)+SUM($L115:$Q115)</f>
        <v>0</v>
      </c>
      <c r="W113" s="37"/>
      <c r="X113" s="37"/>
      <c r="Y113" s="37"/>
      <c r="Z113" s="38">
        <f>V113*Z111</f>
        <v>0</v>
      </c>
      <c r="AA113" s="7"/>
      <c r="AB113" s="7"/>
      <c r="AC113" s="7"/>
      <c r="AD113" s="7"/>
      <c r="AE113" s="7"/>
      <c r="AF113" s="7"/>
      <c r="AG113" s="7"/>
      <c r="AH113" s="7"/>
      <c r="AI113" s="36">
        <f>SUM($E115:$J115)+SUM($L115:$Q115)</f>
        <v>0</v>
      </c>
      <c r="AJ113" s="37"/>
      <c r="AK113" s="37"/>
      <c r="AL113" s="37"/>
      <c r="AM113" s="38">
        <f>AI113*AM111</f>
        <v>0</v>
      </c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0"/>
      <c r="BK113" s="7"/>
      <c r="BL113" s="7"/>
      <c r="BM113" s="7"/>
      <c r="BN113" s="7"/>
      <c r="BO113" s="7"/>
      <c r="BP113" s="7"/>
      <c r="BW113" s="7"/>
      <c r="BX113" s="7"/>
      <c r="BY113" s="7"/>
      <c r="BZ113" s="7"/>
    </row>
    <row r="114" spans="1:78" ht="16" thickBot="1">
      <c r="A114" s="21"/>
      <c r="B114" s="4"/>
      <c r="C114" s="4"/>
      <c r="D114" s="4"/>
      <c r="E114" s="4"/>
      <c r="F114" s="4"/>
      <c r="G114" s="4" t="s">
        <v>28</v>
      </c>
      <c r="H114" s="4"/>
      <c r="I114" s="4"/>
      <c r="J114" s="4"/>
      <c r="V114" s="30"/>
      <c r="W114" s="24"/>
      <c r="X114" s="24"/>
      <c r="Y114" s="24"/>
      <c r="Z114" s="24"/>
      <c r="AA114" s="76" t="b">
        <v>0</v>
      </c>
      <c r="AB114" s="7"/>
      <c r="AC114" s="7"/>
      <c r="AD114" s="7"/>
      <c r="AE114" s="7"/>
      <c r="AF114" s="7"/>
      <c r="AG114" s="7"/>
      <c r="AH114" s="7"/>
      <c r="AI114" s="30"/>
      <c r="AJ114" s="24"/>
      <c r="AK114" s="24"/>
      <c r="AL114" s="24"/>
      <c r="AM114" s="24"/>
      <c r="AN114" s="76" t="b">
        <v>0</v>
      </c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0"/>
      <c r="BK114" s="7"/>
      <c r="BL114" s="7"/>
      <c r="BM114" s="7"/>
      <c r="BN114" s="7"/>
      <c r="BO114" s="7"/>
      <c r="BP114" s="7"/>
      <c r="BW114" s="7"/>
      <c r="BX114" s="7"/>
      <c r="BY114" s="7"/>
      <c r="BZ114" s="7"/>
    </row>
    <row r="115" spans="1:78" ht="16" thickBot="1">
      <c r="A115" s="19"/>
      <c r="B115" s="5"/>
      <c r="C115" s="5"/>
      <c r="D115" s="5"/>
      <c r="E115" s="6"/>
      <c r="F115" s="6"/>
      <c r="G115" s="87"/>
      <c r="H115" s="6"/>
      <c r="I115" s="6"/>
      <c r="J115" s="6"/>
      <c r="V115" s="39">
        <f>IF(AA114,Z113,0)</f>
        <v>0</v>
      </c>
      <c r="W115" s="25"/>
      <c r="X115" s="25"/>
      <c r="Y115" s="25"/>
      <c r="Z115" s="25"/>
      <c r="AA115" s="25"/>
      <c r="AB115" s="7"/>
      <c r="AC115" s="7"/>
      <c r="AD115" s="7"/>
      <c r="AE115" s="7"/>
      <c r="AF115" s="7"/>
      <c r="AG115" s="7"/>
      <c r="AH115" s="7"/>
      <c r="AI115" s="39">
        <f>IF(AN114,AM113,0)</f>
        <v>0</v>
      </c>
      <c r="AJ115" s="25"/>
      <c r="AK115" s="25"/>
      <c r="AL115" s="25"/>
      <c r="AM115" s="25"/>
      <c r="AN115" s="25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0"/>
      <c r="BK115" s="7"/>
      <c r="BL115" s="7"/>
      <c r="BM115" s="7"/>
      <c r="BN115" s="7"/>
      <c r="BO115" s="7"/>
      <c r="BP115" s="7"/>
      <c r="BW115" s="7"/>
      <c r="BX115" s="7"/>
      <c r="BY115" s="7"/>
      <c r="BZ115" s="7"/>
    </row>
    <row r="116" spans="1:78"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0"/>
      <c r="BK116" s="7"/>
      <c r="BL116" s="7"/>
      <c r="BM116" s="7"/>
      <c r="BN116" s="7"/>
      <c r="BO116" s="7"/>
      <c r="BP116" s="7"/>
      <c r="BW116" s="7"/>
      <c r="BX116" s="7"/>
      <c r="BY116" s="7"/>
      <c r="BZ116" s="7"/>
    </row>
    <row r="117" spans="1:78" ht="16">
      <c r="A117" s="67" t="s">
        <v>111</v>
      </c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0"/>
      <c r="BK117" s="7"/>
      <c r="BL117" s="7"/>
      <c r="BM117" s="7"/>
      <c r="BN117" s="7"/>
      <c r="BO117" s="7"/>
      <c r="BP117" s="7"/>
      <c r="BW117" s="7"/>
      <c r="BX117" s="7"/>
      <c r="BY117" s="7"/>
      <c r="BZ117" s="7"/>
    </row>
    <row r="118" spans="1:78" ht="16">
      <c r="A118" s="20" t="s">
        <v>5</v>
      </c>
      <c r="B118" s="11" t="s">
        <v>12</v>
      </c>
      <c r="C118" s="12" t="s">
        <v>13</v>
      </c>
      <c r="D118" s="1"/>
      <c r="E118" s="13" t="e">
        <f>#REF!*100+1</f>
        <v>#REF!</v>
      </c>
      <c r="F118" s="13"/>
      <c r="G118" s="13"/>
      <c r="H118" s="13"/>
      <c r="I118" s="13"/>
      <c r="J118" s="13"/>
      <c r="K118" s="13"/>
      <c r="L118" s="13" t="e">
        <f>E118+1</f>
        <v>#REF!</v>
      </c>
      <c r="M118" s="13"/>
      <c r="N118" s="13"/>
      <c r="O118" s="13"/>
      <c r="P118" s="13"/>
      <c r="Q118" s="13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0"/>
      <c r="BK118" s="7"/>
      <c r="BL118" s="7"/>
      <c r="BM118" s="7"/>
      <c r="BN118" s="7"/>
      <c r="BO118" s="7"/>
      <c r="BP118" s="7"/>
      <c r="BW118" s="7"/>
      <c r="BX118" s="7"/>
      <c r="BY118" s="7"/>
      <c r="BZ118" s="7"/>
    </row>
    <row r="119" spans="1:78" ht="102" customHeight="1">
      <c r="A119" s="16" t="s">
        <v>14</v>
      </c>
      <c r="B119" s="10">
        <v>40.700000000000003</v>
      </c>
      <c r="C119" s="10">
        <v>45.7</v>
      </c>
      <c r="E119" s="112"/>
      <c r="F119" s="112"/>
      <c r="G119" s="112"/>
      <c r="H119" s="112"/>
      <c r="I119" s="112"/>
      <c r="J119" s="112"/>
      <c r="L119" s="112" t="s">
        <v>9</v>
      </c>
      <c r="M119" s="112"/>
      <c r="N119" s="112"/>
      <c r="O119" s="112"/>
      <c r="P119" s="112"/>
      <c r="Q119" s="112"/>
      <c r="V119" s="31" t="s">
        <v>35</v>
      </c>
      <c r="W119" s="32"/>
      <c r="X119" s="32"/>
      <c r="Y119" s="32"/>
      <c r="Z119" s="28">
        <v>6</v>
      </c>
      <c r="AA119" s="7"/>
      <c r="AB119" s="7"/>
      <c r="AC119" s="7"/>
      <c r="AD119" s="7"/>
      <c r="AE119" s="7"/>
      <c r="AF119" s="7"/>
      <c r="AG119" s="7"/>
      <c r="AH119" s="7"/>
      <c r="AI119" s="31" t="s">
        <v>36</v>
      </c>
      <c r="AJ119" s="32"/>
      <c r="AK119" s="32"/>
      <c r="AL119" s="32"/>
      <c r="AM119" s="28">
        <v>2.75</v>
      </c>
      <c r="AN119" s="7"/>
      <c r="AO119" s="7"/>
      <c r="AP119" s="7"/>
      <c r="AQ119" s="7"/>
      <c r="AR119" s="7"/>
      <c r="AS119" s="7"/>
      <c r="AT119" s="7"/>
      <c r="AU119" s="7"/>
      <c r="AV119" s="7"/>
      <c r="AW119" s="31" t="s">
        <v>37</v>
      </c>
      <c r="AX119" s="32"/>
      <c r="AY119" s="32"/>
      <c r="AZ119" s="32"/>
      <c r="BA119" s="28">
        <v>3.25</v>
      </c>
      <c r="BB119" s="70"/>
      <c r="BK119" s="7"/>
      <c r="BL119" s="7"/>
      <c r="BM119" s="7"/>
      <c r="BN119" s="7"/>
      <c r="BO119" s="7"/>
      <c r="BP119" s="7"/>
      <c r="BW119" s="7"/>
      <c r="BX119" s="7"/>
      <c r="BY119" s="7"/>
      <c r="BZ119" s="7"/>
    </row>
    <row r="120" spans="1:78" ht="16" thickBot="1">
      <c r="B120" s="2" t="s">
        <v>6</v>
      </c>
      <c r="C120" s="2" t="s">
        <v>4</v>
      </c>
      <c r="E120" s="114" t="str">
        <f>IF(ISERROR(VLOOKUP(E118,#REF!,8,0)),"",VLOOKUP(E118,#REF!,8,0))</f>
        <v/>
      </c>
      <c r="F120" s="115"/>
      <c r="G120" s="115"/>
      <c r="H120" s="115"/>
      <c r="I120" s="115"/>
      <c r="J120" s="116"/>
      <c r="L120" s="114" t="str">
        <f>IF(ISERROR(VLOOKUP(L118,#REF!,8,0)),"",VLOOKUP(L118,#REF!,8,0))</f>
        <v/>
      </c>
      <c r="M120" s="115"/>
      <c r="N120" s="115"/>
      <c r="O120" s="115"/>
      <c r="P120" s="115"/>
      <c r="Q120" s="116"/>
      <c r="V120" s="33" t="s">
        <v>113</v>
      </c>
      <c r="W120" s="94">
        <v>1</v>
      </c>
      <c r="X120" s="34"/>
      <c r="Y120" s="34"/>
      <c r="Z120" s="35"/>
      <c r="AA120" s="7"/>
      <c r="AB120" s="7"/>
      <c r="AC120" s="7"/>
      <c r="AD120" s="7"/>
      <c r="AE120" s="7"/>
      <c r="AF120" s="7"/>
      <c r="AG120" s="7"/>
      <c r="AH120" s="7"/>
      <c r="AI120" s="48"/>
      <c r="AJ120" s="34"/>
      <c r="AK120" s="34"/>
      <c r="AL120" s="34"/>
      <c r="AM120" s="35"/>
      <c r="AN120" s="7"/>
      <c r="AO120" s="7"/>
      <c r="AP120" s="7"/>
      <c r="AQ120" s="7"/>
      <c r="AR120" s="7"/>
      <c r="AS120" s="7"/>
      <c r="AT120" s="7"/>
      <c r="AU120" s="7"/>
      <c r="AV120" s="7"/>
      <c r="AW120" s="33"/>
      <c r="AX120" s="34"/>
      <c r="AY120" s="34"/>
      <c r="AZ120" s="34"/>
      <c r="BA120" s="35"/>
      <c r="BB120" s="70"/>
      <c r="BK120" s="7"/>
      <c r="BL120" s="7"/>
      <c r="BM120" s="7"/>
      <c r="BN120" s="7"/>
      <c r="BO120" s="7"/>
      <c r="BP120" s="7"/>
      <c r="BW120" s="7"/>
      <c r="BX120" s="7"/>
      <c r="BY120" s="7"/>
      <c r="BZ120" s="7"/>
    </row>
    <row r="121" spans="1:78" ht="16" thickBot="1">
      <c r="A121" s="17"/>
      <c r="B121" s="8">
        <f>SUM(E123:Q123)</f>
        <v>0</v>
      </c>
      <c r="C121" s="22">
        <f>((E123+F123+G123+H123+I123+J123)*B119)+((L123+M123+N123+O123+P123+Q123)*C119)</f>
        <v>0</v>
      </c>
      <c r="E121" s="113" t="str">
        <f>IF(ISERROR(VLOOKUP(E118,#REF!,17,0)),"",VLOOKUP(E118,#REF!,17,0))</f>
        <v/>
      </c>
      <c r="F121" s="113"/>
      <c r="G121" s="113"/>
      <c r="H121" s="113"/>
      <c r="I121" s="113"/>
      <c r="J121" s="113"/>
      <c r="L121" s="113" t="str">
        <f>IF(ISERROR(VLOOKUP(L118,#REF!,17,0)),"",VLOOKUP(L118,#REF!,17,0))</f>
        <v/>
      </c>
      <c r="M121" s="113"/>
      <c r="N121" s="113"/>
      <c r="O121" s="113"/>
      <c r="P121" s="113"/>
      <c r="Q121" s="113"/>
      <c r="V121" s="36">
        <f>SUM($E123:$J123)+SUM($L123:$Q123)</f>
        <v>0</v>
      </c>
      <c r="W121" s="37"/>
      <c r="X121" s="37"/>
      <c r="Y121" s="37"/>
      <c r="Z121" s="38">
        <f>V121*Z119*W120</f>
        <v>0</v>
      </c>
      <c r="AA121" s="7"/>
      <c r="AB121" s="7"/>
      <c r="AC121" s="7"/>
      <c r="AD121" s="7"/>
      <c r="AE121" s="7"/>
      <c r="AF121" s="7"/>
      <c r="AG121" s="7"/>
      <c r="AH121" s="7"/>
      <c r="AI121" s="36">
        <f>SUM($E123:$J123)+SUM($L123:$Q123)</f>
        <v>0</v>
      </c>
      <c r="AJ121" s="37"/>
      <c r="AK121" s="37"/>
      <c r="AL121" s="37"/>
      <c r="AM121" s="38">
        <f>AI121*AM119</f>
        <v>0</v>
      </c>
      <c r="AN121" s="7"/>
      <c r="AO121" s="7"/>
      <c r="AP121" s="7"/>
      <c r="AQ121" s="7"/>
      <c r="AR121" s="7"/>
      <c r="AS121" s="7"/>
      <c r="AT121" s="7"/>
      <c r="AU121" s="7"/>
      <c r="AV121" s="7"/>
      <c r="AW121" s="36">
        <f>SUM($E123:$J123)+SUM($L123:$Q123)</f>
        <v>0</v>
      </c>
      <c r="AX121" s="37"/>
      <c r="AY121" s="37"/>
      <c r="AZ121" s="37"/>
      <c r="BA121" s="38">
        <f>AW121*BA119</f>
        <v>0</v>
      </c>
      <c r="BB121" s="70"/>
      <c r="BK121" s="7"/>
      <c r="BL121" s="7"/>
      <c r="BM121" s="7"/>
      <c r="BN121" s="7"/>
      <c r="BO121" s="7"/>
      <c r="BP121" s="7"/>
      <c r="BW121" s="7"/>
      <c r="BX121" s="7"/>
      <c r="BY121" s="7"/>
      <c r="BZ121" s="7"/>
    </row>
    <row r="122" spans="1:78" ht="16" thickBot="1">
      <c r="A122" s="21"/>
      <c r="B122" s="4"/>
      <c r="C122" s="4"/>
      <c r="D122" s="4"/>
      <c r="E122" s="4">
        <v>128</v>
      </c>
      <c r="F122" s="4">
        <v>140</v>
      </c>
      <c r="G122" s="4">
        <v>152</v>
      </c>
      <c r="H122" s="4">
        <v>164</v>
      </c>
      <c r="I122" s="4"/>
      <c r="J122" s="4"/>
      <c r="K122" s="4"/>
      <c r="L122" s="4" t="s">
        <v>0</v>
      </c>
      <c r="M122" s="4" t="s">
        <v>1</v>
      </c>
      <c r="N122" s="4" t="s">
        <v>2</v>
      </c>
      <c r="O122" s="4" t="s">
        <v>3</v>
      </c>
      <c r="P122" s="4" t="s">
        <v>10</v>
      </c>
      <c r="Q122" s="4" t="s">
        <v>11</v>
      </c>
      <c r="V122" s="30"/>
      <c r="W122" s="24"/>
      <c r="X122" s="24"/>
      <c r="Y122" s="24"/>
      <c r="Z122" s="24"/>
      <c r="AA122" s="75" t="b">
        <v>1</v>
      </c>
      <c r="AB122" s="7"/>
      <c r="AC122" s="7"/>
      <c r="AD122" s="7"/>
      <c r="AE122" s="7"/>
      <c r="AF122" s="7"/>
      <c r="AG122" s="7"/>
      <c r="AH122" s="7"/>
      <c r="AI122" s="30"/>
      <c r="AJ122" s="24"/>
      <c r="AK122" s="24"/>
      <c r="AL122" s="24"/>
      <c r="AM122" s="24"/>
      <c r="AN122" s="75" t="b">
        <v>0</v>
      </c>
      <c r="AO122" s="7"/>
      <c r="AP122" s="7"/>
      <c r="AQ122" s="7"/>
      <c r="AR122" s="7"/>
      <c r="AS122" s="7"/>
      <c r="AT122" s="7"/>
      <c r="AU122" s="7"/>
      <c r="AV122" s="7"/>
      <c r="AW122" s="30"/>
      <c r="AX122" s="24"/>
      <c r="AY122" s="24"/>
      <c r="AZ122" s="24"/>
      <c r="BA122" s="24"/>
      <c r="BB122" s="70" t="b">
        <v>0</v>
      </c>
      <c r="BK122" s="7"/>
      <c r="BL122" s="7"/>
      <c r="BM122" s="7"/>
      <c r="BN122" s="7"/>
      <c r="BO122" s="7"/>
      <c r="BP122" s="7"/>
      <c r="BW122" s="7"/>
      <c r="BX122" s="7"/>
      <c r="BY122" s="7"/>
      <c r="BZ122" s="7"/>
    </row>
    <row r="123" spans="1:78" ht="16" thickBot="1">
      <c r="A123" s="19"/>
      <c r="B123" s="5"/>
      <c r="C123" s="5"/>
      <c r="D123" s="5"/>
      <c r="E123" s="87"/>
      <c r="F123" s="87"/>
      <c r="G123" s="87"/>
      <c r="H123" s="87"/>
      <c r="I123" s="6"/>
      <c r="J123" s="6"/>
      <c r="K123" s="5"/>
      <c r="L123" s="87"/>
      <c r="M123" s="87"/>
      <c r="N123" s="87"/>
      <c r="O123" s="87"/>
      <c r="P123" s="87"/>
      <c r="Q123" s="87"/>
      <c r="V123" s="39">
        <f>IF(AA122,Z121,0)</f>
        <v>0</v>
      </c>
      <c r="W123" s="25"/>
      <c r="X123" s="25"/>
      <c r="Y123" s="25"/>
      <c r="Z123" s="25"/>
      <c r="AA123" s="7"/>
      <c r="AB123" s="7"/>
      <c r="AC123" s="7"/>
      <c r="AE123" s="7"/>
      <c r="AF123" s="7"/>
      <c r="AG123" s="7"/>
      <c r="AH123" s="7"/>
      <c r="AI123" s="39">
        <f>IF(AN122,AM121,0)</f>
        <v>0</v>
      </c>
      <c r="AJ123" s="25"/>
      <c r="AK123" s="25"/>
      <c r="AL123" s="25"/>
      <c r="AM123" s="25"/>
      <c r="AN123" s="7"/>
      <c r="AO123" s="7"/>
      <c r="AP123" s="7"/>
      <c r="AQ123" s="7"/>
      <c r="AR123" s="7"/>
      <c r="AS123" s="7"/>
      <c r="AT123" s="7"/>
      <c r="AU123" s="7"/>
      <c r="AV123" s="7"/>
      <c r="AW123" s="39">
        <f>IF(BB122,BA121,0)</f>
        <v>0</v>
      </c>
      <c r="AX123" s="25"/>
      <c r="AY123" s="25"/>
      <c r="AZ123" s="25"/>
      <c r="BA123" s="25"/>
      <c r="BB123" s="70"/>
      <c r="BK123" s="7"/>
      <c r="BL123" s="7"/>
      <c r="BM123" s="7"/>
      <c r="BN123" s="7"/>
      <c r="BO123" s="7"/>
      <c r="BP123" s="7"/>
      <c r="BW123" s="7"/>
      <c r="BX123" s="7"/>
      <c r="BY123" s="7"/>
      <c r="BZ123" s="7"/>
    </row>
    <row r="124" spans="1:78"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0"/>
      <c r="BK124" s="7"/>
      <c r="BL124" s="7"/>
      <c r="BM124" s="7"/>
      <c r="BN124" s="7"/>
      <c r="BO124" s="7"/>
      <c r="BP124" s="7"/>
      <c r="BW124" s="7"/>
      <c r="BX124" s="7"/>
      <c r="BY124" s="7"/>
      <c r="BZ124" s="7"/>
    </row>
    <row r="125" spans="1:78" ht="16">
      <c r="A125" s="20" t="s">
        <v>5</v>
      </c>
      <c r="B125" s="11" t="s">
        <v>22</v>
      </c>
      <c r="C125" s="12" t="s">
        <v>23</v>
      </c>
      <c r="D125" s="1"/>
      <c r="E125" s="13" t="e">
        <f>#REF!*100+1</f>
        <v>#REF!</v>
      </c>
      <c r="F125" s="13"/>
      <c r="G125" s="13"/>
      <c r="H125" s="13"/>
      <c r="I125" s="13"/>
      <c r="J125" s="13"/>
      <c r="K125" s="13"/>
      <c r="L125" s="13" t="e">
        <f>E125+1</f>
        <v>#REF!</v>
      </c>
      <c r="M125" s="13"/>
      <c r="N125" s="13"/>
      <c r="O125" s="13"/>
      <c r="P125" s="13"/>
      <c r="Q125" s="13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0"/>
      <c r="BK125" s="7"/>
      <c r="BL125" s="7"/>
      <c r="BM125" s="7"/>
      <c r="BN125" s="7"/>
      <c r="BO125" s="7"/>
      <c r="BP125" s="7"/>
      <c r="BW125" s="7"/>
      <c r="BX125" s="7"/>
      <c r="BY125" s="7"/>
      <c r="BZ125" s="7"/>
    </row>
    <row r="126" spans="1:78" ht="108.75" customHeight="1">
      <c r="A126" s="16" t="s">
        <v>43</v>
      </c>
      <c r="B126" s="10">
        <v>29.95</v>
      </c>
      <c r="C126" s="10">
        <v>35.700000000000003</v>
      </c>
      <c r="E126" s="112"/>
      <c r="F126" s="112"/>
      <c r="G126" s="112"/>
      <c r="H126" s="112"/>
      <c r="I126" s="112"/>
      <c r="J126" s="112"/>
      <c r="L126" s="112"/>
      <c r="M126" s="112"/>
      <c r="N126" s="112"/>
      <c r="O126" s="112"/>
      <c r="P126" s="112"/>
      <c r="Q126" s="112"/>
      <c r="V126" s="31" t="s">
        <v>36</v>
      </c>
      <c r="W126" s="32"/>
      <c r="X126" s="32"/>
      <c r="Y126" s="32"/>
      <c r="Z126" s="28">
        <v>2.75</v>
      </c>
      <c r="AA126" s="7"/>
      <c r="AB126" s="7"/>
      <c r="AC126" s="7"/>
      <c r="AD126" s="7"/>
      <c r="AE126" s="7"/>
      <c r="AF126" s="7"/>
      <c r="AG126" s="7"/>
      <c r="AH126" s="7"/>
      <c r="AI126" s="31" t="s">
        <v>37</v>
      </c>
      <c r="AJ126" s="32"/>
      <c r="AK126" s="32"/>
      <c r="AL126" s="32"/>
      <c r="AM126" s="28">
        <v>3.25</v>
      </c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0"/>
      <c r="BK126" s="7"/>
      <c r="BL126" s="7"/>
      <c r="BM126" s="7"/>
      <c r="BN126" s="7"/>
      <c r="BO126" s="7"/>
      <c r="BP126" s="7"/>
      <c r="BW126" s="7"/>
      <c r="BX126" s="7"/>
      <c r="BY126" s="7"/>
      <c r="BZ126" s="7"/>
    </row>
    <row r="127" spans="1:78" ht="16" thickBot="1">
      <c r="B127" s="2" t="s">
        <v>6</v>
      </c>
      <c r="C127" s="2" t="s">
        <v>4</v>
      </c>
      <c r="E127" s="114" t="str">
        <f>IF(ISERROR(VLOOKUP(E125,#REF!,8,0)),"",VLOOKUP(E125,#REF!,8,0))</f>
        <v/>
      </c>
      <c r="F127" s="115"/>
      <c r="G127" s="115"/>
      <c r="H127" s="115"/>
      <c r="I127" s="115"/>
      <c r="J127" s="116"/>
      <c r="L127" s="114" t="str">
        <f>IF(ISERROR(VLOOKUP(L125,#REF!,8,0)),"",VLOOKUP(L125,#REF!,8,0))</f>
        <v/>
      </c>
      <c r="M127" s="115"/>
      <c r="N127" s="115"/>
      <c r="O127" s="115"/>
      <c r="P127" s="115"/>
      <c r="Q127" s="116"/>
      <c r="V127" s="48"/>
      <c r="W127" s="34"/>
      <c r="X127" s="34"/>
      <c r="Y127" s="34"/>
      <c r="Z127" s="35"/>
      <c r="AA127" s="7"/>
      <c r="AB127" s="7"/>
      <c r="AC127" s="7"/>
      <c r="AD127" s="7"/>
      <c r="AE127" s="7"/>
      <c r="AF127" s="7"/>
      <c r="AG127" s="7"/>
      <c r="AH127" s="7"/>
      <c r="AI127" s="33"/>
      <c r="AJ127" s="34"/>
      <c r="AK127" s="34"/>
      <c r="AL127" s="34"/>
      <c r="AM127" s="35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0"/>
      <c r="BK127" s="7"/>
      <c r="BL127" s="7"/>
      <c r="BM127" s="7"/>
      <c r="BN127" s="7"/>
      <c r="BO127" s="7"/>
      <c r="BP127" s="7"/>
      <c r="BW127" s="7"/>
      <c r="BX127" s="7"/>
      <c r="BY127" s="7"/>
      <c r="BZ127" s="7"/>
    </row>
    <row r="128" spans="1:78" ht="16" thickBot="1">
      <c r="A128" s="17"/>
      <c r="B128" s="8">
        <f>SUM(E130:Q130)</f>
        <v>0</v>
      </c>
      <c r="C128" s="22">
        <f>((E130+F130+G130+H130+I130+J130)*B126)+((L130+M130+N130+O130+P130+Q130)*C126)</f>
        <v>0</v>
      </c>
      <c r="E128" s="113" t="str">
        <f>IF(ISERROR(VLOOKUP(E125,#REF!,17,0)),"",VLOOKUP(E125,#REF!,17,0))</f>
        <v/>
      </c>
      <c r="F128" s="113"/>
      <c r="G128" s="113"/>
      <c r="H128" s="113"/>
      <c r="I128" s="113"/>
      <c r="J128" s="113"/>
      <c r="L128" s="113" t="str">
        <f>IF(ISERROR(VLOOKUP(L125,#REF!,17,0)),"",VLOOKUP(L125,#REF!,17,0))</f>
        <v/>
      </c>
      <c r="M128" s="113"/>
      <c r="N128" s="113"/>
      <c r="O128" s="113"/>
      <c r="P128" s="113"/>
      <c r="Q128" s="113"/>
      <c r="V128" s="36">
        <f>SUM($E130:$J130)+SUM($L130:$Q130)</f>
        <v>0</v>
      </c>
      <c r="W128" s="37"/>
      <c r="X128" s="37"/>
      <c r="Y128" s="37"/>
      <c r="Z128" s="38">
        <f>V128*Z126</f>
        <v>0</v>
      </c>
      <c r="AA128" s="7"/>
      <c r="AB128" s="7"/>
      <c r="AC128" s="7"/>
      <c r="AD128" s="7"/>
      <c r="AE128" s="7"/>
      <c r="AF128" s="7"/>
      <c r="AG128" s="7"/>
      <c r="AH128" s="7"/>
      <c r="AI128" s="36">
        <f>SUM($E130:$J130)+SUM($L130:$Q130)</f>
        <v>0</v>
      </c>
      <c r="AJ128" s="37"/>
      <c r="AK128" s="37"/>
      <c r="AL128" s="37"/>
      <c r="AM128" s="38">
        <f>AI128*AM126</f>
        <v>0</v>
      </c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0"/>
      <c r="BK128" s="7"/>
      <c r="BL128" s="7"/>
      <c r="BM128" s="7"/>
      <c r="BN128" s="7"/>
      <c r="BO128" s="7"/>
      <c r="BP128" s="7"/>
      <c r="BW128" s="7"/>
      <c r="BX128" s="7"/>
      <c r="BY128" s="7"/>
      <c r="BZ128" s="7"/>
    </row>
    <row r="129" spans="1:78" ht="16" thickBot="1">
      <c r="A129" s="18"/>
      <c r="B129" s="3"/>
      <c r="C129" s="3"/>
      <c r="D129" s="3"/>
      <c r="E129" s="4">
        <v>128</v>
      </c>
      <c r="F129" s="4">
        <v>140</v>
      </c>
      <c r="G129" s="4">
        <v>152</v>
      </c>
      <c r="H129" s="4">
        <v>164</v>
      </c>
      <c r="I129" s="4"/>
      <c r="J129" s="4"/>
      <c r="K129" s="4"/>
      <c r="L129" s="4" t="s">
        <v>0</v>
      </c>
      <c r="M129" s="4" t="s">
        <v>1</v>
      </c>
      <c r="N129" s="4" t="s">
        <v>2</v>
      </c>
      <c r="O129" s="4" t="s">
        <v>3</v>
      </c>
      <c r="P129" s="4" t="s">
        <v>10</v>
      </c>
      <c r="Q129" s="4" t="s">
        <v>11</v>
      </c>
      <c r="V129" s="30"/>
      <c r="W129" s="24"/>
      <c r="X129" s="24"/>
      <c r="Y129" s="24"/>
      <c r="Z129" s="24"/>
      <c r="AA129" s="75" t="b">
        <v>0</v>
      </c>
      <c r="AB129" s="7"/>
      <c r="AC129" s="7"/>
      <c r="AD129" s="7"/>
      <c r="AE129" s="7"/>
      <c r="AF129" s="7"/>
      <c r="AG129" s="7"/>
      <c r="AH129" s="7"/>
      <c r="AI129" s="30"/>
      <c r="AJ129" s="24"/>
      <c r="AK129" s="24"/>
      <c r="AL129" s="24"/>
      <c r="AM129" s="24"/>
      <c r="AN129" s="75" t="b">
        <v>0</v>
      </c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0"/>
      <c r="BK129" s="7"/>
      <c r="BL129" s="7"/>
      <c r="BM129" s="7"/>
      <c r="BN129" s="7"/>
      <c r="BO129" s="7"/>
      <c r="BP129" s="7"/>
      <c r="BW129" s="7"/>
      <c r="BX129" s="7"/>
      <c r="BY129" s="7"/>
      <c r="BZ129" s="7"/>
    </row>
    <row r="130" spans="1:78" ht="16" thickBot="1">
      <c r="A130" s="19"/>
      <c r="B130" s="5"/>
      <c r="C130" s="5"/>
      <c r="D130" s="5"/>
      <c r="E130" s="87"/>
      <c r="F130" s="87"/>
      <c r="G130" s="87"/>
      <c r="H130" s="87"/>
      <c r="I130" s="6"/>
      <c r="J130" s="6"/>
      <c r="K130" s="5"/>
      <c r="L130" s="87"/>
      <c r="M130" s="87"/>
      <c r="N130" s="87"/>
      <c r="O130" s="87"/>
      <c r="P130" s="87"/>
      <c r="Q130" s="87"/>
      <c r="V130" s="39">
        <f>IF(AA129,Z128,0)</f>
        <v>0</v>
      </c>
      <c r="W130" s="25"/>
      <c r="X130" s="25"/>
      <c r="Y130" s="25"/>
      <c r="Z130" s="25"/>
      <c r="AA130" s="7"/>
      <c r="AB130" s="7"/>
      <c r="AC130" s="7"/>
      <c r="AD130" s="7"/>
      <c r="AE130" s="7"/>
      <c r="AF130" s="7"/>
      <c r="AG130" s="7"/>
      <c r="AH130" s="7"/>
      <c r="AI130" s="39">
        <f>IF(AN129,AM128,0)</f>
        <v>0</v>
      </c>
      <c r="AJ130" s="25"/>
      <c r="AK130" s="25"/>
      <c r="AL130" s="25"/>
      <c r="AM130" s="25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0"/>
      <c r="BK130" s="7"/>
      <c r="BL130" s="7"/>
      <c r="BM130" s="7"/>
      <c r="BN130" s="7"/>
      <c r="BO130" s="7"/>
      <c r="BP130" s="7"/>
      <c r="BW130" s="7"/>
      <c r="BX130" s="7"/>
      <c r="BY130" s="7"/>
      <c r="BZ130" s="7"/>
    </row>
    <row r="131" spans="1:78"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0"/>
      <c r="BK131" s="7"/>
      <c r="BL131" s="7"/>
      <c r="BM131" s="7"/>
      <c r="BN131" s="7"/>
      <c r="BO131" s="7"/>
      <c r="BP131" s="7"/>
      <c r="BW131" s="7"/>
      <c r="BX131" s="7"/>
      <c r="BY131" s="7"/>
      <c r="BZ131" s="7"/>
    </row>
    <row r="132" spans="1:78" ht="16">
      <c r="A132" s="20" t="s">
        <v>5</v>
      </c>
      <c r="B132" s="11" t="s">
        <v>22</v>
      </c>
      <c r="C132" s="12" t="s">
        <v>23</v>
      </c>
      <c r="D132" s="1"/>
      <c r="E132" s="13" t="e">
        <f>#REF!*100+1</f>
        <v>#REF!</v>
      </c>
      <c r="F132" s="13"/>
      <c r="G132" s="13"/>
      <c r="H132" s="13"/>
      <c r="I132" s="13"/>
      <c r="J132" s="13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0"/>
      <c r="BK132" s="7"/>
      <c r="BL132" s="7"/>
      <c r="BM132" s="7"/>
      <c r="BN132" s="7"/>
      <c r="BO132" s="7"/>
      <c r="BP132" s="7"/>
      <c r="BW132" s="7"/>
      <c r="BX132" s="7"/>
      <c r="BY132" s="7"/>
      <c r="BZ132" s="7"/>
    </row>
    <row r="133" spans="1:78" ht="111" customHeight="1">
      <c r="A133" s="16" t="s">
        <v>19</v>
      </c>
      <c r="B133" s="10">
        <v>19.7</v>
      </c>
      <c r="C133" s="10">
        <v>21.7</v>
      </c>
      <c r="E133" s="112"/>
      <c r="F133" s="112"/>
      <c r="G133" s="112"/>
      <c r="H133" s="112"/>
      <c r="I133" s="112"/>
      <c r="J133" s="112"/>
      <c r="V133" s="31" t="s">
        <v>35</v>
      </c>
      <c r="W133" s="32"/>
      <c r="X133" s="32"/>
      <c r="Y133" s="32"/>
      <c r="Z133" s="28">
        <v>6</v>
      </c>
      <c r="AA133" s="7"/>
      <c r="AB133" s="7"/>
      <c r="AC133" s="7"/>
      <c r="AD133" s="7"/>
      <c r="AE133" s="7"/>
      <c r="AF133" s="7"/>
      <c r="AG133" s="7"/>
      <c r="AH133" s="7"/>
      <c r="AI133" s="31" t="s">
        <v>36</v>
      </c>
      <c r="AJ133" s="32"/>
      <c r="AK133" s="32"/>
      <c r="AL133" s="32"/>
      <c r="AM133" s="28">
        <v>2.75</v>
      </c>
      <c r="AN133" s="7"/>
      <c r="AO133" s="7"/>
      <c r="AP133" s="7"/>
      <c r="AQ133" s="7"/>
      <c r="AR133" s="7"/>
      <c r="AS133" s="7"/>
      <c r="AT133" s="7"/>
      <c r="AU133" s="7"/>
      <c r="AV133" s="7"/>
      <c r="AW133" s="31" t="s">
        <v>37</v>
      </c>
      <c r="AX133" s="32"/>
      <c r="AY133" s="32"/>
      <c r="AZ133" s="32"/>
      <c r="BA133" s="28">
        <v>3.25</v>
      </c>
      <c r="BB133" s="70"/>
      <c r="BK133" s="7"/>
      <c r="BL133" s="7"/>
      <c r="BM133" s="7"/>
      <c r="BN133" s="7"/>
      <c r="BO133" s="7"/>
      <c r="BP133" s="7"/>
      <c r="BW133" s="7"/>
      <c r="BX133" s="7"/>
      <c r="BY133" s="7"/>
      <c r="BZ133" s="7"/>
    </row>
    <row r="134" spans="1:78" ht="16" thickBot="1">
      <c r="B134" s="2" t="s">
        <v>6</v>
      </c>
      <c r="C134" s="2" t="s">
        <v>4</v>
      </c>
      <c r="E134" s="114" t="str">
        <f>IF(ISERROR(VLOOKUP(E132,#REF!,8,0)),"",VLOOKUP(E132,#REF!,8,0))</f>
        <v/>
      </c>
      <c r="F134" s="115"/>
      <c r="G134" s="115"/>
      <c r="H134" s="115"/>
      <c r="I134" s="115"/>
      <c r="J134" s="116"/>
      <c r="V134" s="33" t="s">
        <v>113</v>
      </c>
      <c r="W134" s="94">
        <v>1</v>
      </c>
      <c r="X134" s="34"/>
      <c r="Y134" s="34"/>
      <c r="Z134" s="35"/>
      <c r="AA134" s="7"/>
      <c r="AB134" s="7"/>
      <c r="AC134" s="7"/>
      <c r="AD134" s="7"/>
      <c r="AE134" s="7"/>
      <c r="AF134" s="7"/>
      <c r="AG134" s="7"/>
      <c r="AH134" s="7"/>
      <c r="AI134" s="33"/>
      <c r="AJ134" s="34"/>
      <c r="AK134" s="34"/>
      <c r="AL134" s="34"/>
      <c r="AM134" s="35"/>
      <c r="AN134" s="7"/>
      <c r="AO134" s="7"/>
      <c r="AP134" s="7"/>
      <c r="AQ134" s="7"/>
      <c r="AR134" s="7"/>
      <c r="AS134" s="7"/>
      <c r="AT134" s="7"/>
      <c r="AU134" s="7"/>
      <c r="AV134" s="7"/>
      <c r="AW134" s="33"/>
      <c r="AX134" s="34"/>
      <c r="AY134" s="34"/>
      <c r="AZ134" s="34"/>
      <c r="BA134" s="35"/>
      <c r="BB134" s="70"/>
      <c r="BK134" s="7"/>
      <c r="BL134" s="7"/>
      <c r="BM134" s="7"/>
      <c r="BN134" s="7"/>
      <c r="BO134" s="7"/>
      <c r="BP134" s="7"/>
      <c r="BW134" s="7"/>
      <c r="BX134" s="7"/>
      <c r="BY134" s="7"/>
      <c r="BZ134" s="7"/>
    </row>
    <row r="135" spans="1:78" ht="16" thickBot="1">
      <c r="A135" s="17"/>
      <c r="B135" s="8">
        <f>SUM(E137:Q137)</f>
        <v>0</v>
      </c>
      <c r="C135" s="22">
        <f>((E137+F137+G137+H137+I137+J137)*B133)+((L137+M137+N137+O137+P137+Q137)*C133)</f>
        <v>0</v>
      </c>
      <c r="E135" s="113" t="str">
        <f>IF(ISERROR(VLOOKUP(E132,#REF!,17,0)),"",VLOOKUP(E132,#REF!,17,0))</f>
        <v/>
      </c>
      <c r="F135" s="113"/>
      <c r="G135" s="113"/>
      <c r="H135" s="113"/>
      <c r="I135" s="113"/>
      <c r="J135" s="113"/>
      <c r="V135" s="36">
        <f>SUM($E137:$J137)+SUM($L137:$Q137)</f>
        <v>0</v>
      </c>
      <c r="W135" s="37"/>
      <c r="X135" s="37"/>
      <c r="Y135" s="37"/>
      <c r="Z135" s="38">
        <f>V135*Z133*W134</f>
        <v>0</v>
      </c>
      <c r="AA135" s="7"/>
      <c r="AB135" s="7"/>
      <c r="AC135" s="7"/>
      <c r="AD135" s="7"/>
      <c r="AE135" s="7"/>
      <c r="AF135" s="7"/>
      <c r="AG135" s="7"/>
      <c r="AH135" s="7"/>
      <c r="AI135" s="36">
        <f>SUM($E137:$J137)+SUM($L137:$Q137)</f>
        <v>0</v>
      </c>
      <c r="AJ135" s="37"/>
      <c r="AK135" s="37"/>
      <c r="AL135" s="37"/>
      <c r="AM135" s="38">
        <f>AI135*AM133</f>
        <v>0</v>
      </c>
      <c r="AN135" s="7"/>
      <c r="AO135" s="7"/>
      <c r="AP135" s="7"/>
      <c r="AQ135" s="7"/>
      <c r="AR135" s="7"/>
      <c r="AS135" s="7"/>
      <c r="AT135" s="7"/>
      <c r="AU135" s="7"/>
      <c r="AV135" s="7"/>
      <c r="AW135" s="36">
        <f>SUM($E137:$J137)+SUM($L137:$Q137)</f>
        <v>0</v>
      </c>
      <c r="AX135" s="37"/>
      <c r="AY135" s="37"/>
      <c r="AZ135" s="37"/>
      <c r="BA135" s="38">
        <f>AW135*BA133</f>
        <v>0</v>
      </c>
      <c r="BB135" s="70"/>
      <c r="BK135" s="7"/>
      <c r="BL135" s="7"/>
      <c r="BM135" s="7"/>
      <c r="BN135" s="7"/>
      <c r="BO135" s="7"/>
      <c r="BP135" s="7"/>
      <c r="BW135" s="7"/>
      <c r="BX135" s="7"/>
      <c r="BY135" s="7"/>
      <c r="BZ135" s="7"/>
    </row>
    <row r="136" spans="1:78" ht="16" thickBot="1">
      <c r="A136" s="18"/>
      <c r="B136" s="3"/>
      <c r="C136" s="3"/>
      <c r="D136" s="3"/>
      <c r="E136" s="4" t="s">
        <v>0</v>
      </c>
      <c r="F136" s="4" t="s">
        <v>1</v>
      </c>
      <c r="G136" s="4" t="s">
        <v>2</v>
      </c>
      <c r="H136" s="4" t="s">
        <v>3</v>
      </c>
      <c r="I136" s="4" t="s">
        <v>24</v>
      </c>
      <c r="J136" s="4" t="s">
        <v>11</v>
      </c>
      <c r="V136" s="30"/>
      <c r="W136" s="24"/>
      <c r="X136" s="24"/>
      <c r="Y136" s="24"/>
      <c r="Z136" s="24"/>
      <c r="AA136" s="75" t="b">
        <v>0</v>
      </c>
      <c r="AB136" s="7"/>
      <c r="AC136" s="7"/>
      <c r="AD136" s="7"/>
      <c r="AE136" s="7"/>
      <c r="AF136" s="7"/>
      <c r="AG136" s="7"/>
      <c r="AH136" s="7"/>
      <c r="AI136" s="30"/>
      <c r="AJ136" s="24"/>
      <c r="AK136" s="24"/>
      <c r="AL136" s="24"/>
      <c r="AM136" s="24"/>
      <c r="AN136" s="75" t="b">
        <v>0</v>
      </c>
      <c r="AO136" s="7"/>
      <c r="AP136" s="7"/>
      <c r="AQ136" s="7"/>
      <c r="AR136" s="7"/>
      <c r="AS136" s="7"/>
      <c r="AT136" s="7"/>
      <c r="AU136" s="7"/>
      <c r="AV136" s="7"/>
      <c r="AW136" s="30"/>
      <c r="AX136" s="24"/>
      <c r="AY136" s="24"/>
      <c r="AZ136" s="24"/>
      <c r="BA136" s="24"/>
      <c r="BB136" s="70" t="b">
        <v>0</v>
      </c>
      <c r="BK136" s="7"/>
      <c r="BL136" s="7"/>
      <c r="BM136" s="7"/>
      <c r="BN136" s="7"/>
      <c r="BO136" s="7"/>
      <c r="BP136" s="7"/>
      <c r="BW136" s="7"/>
      <c r="BX136" s="7"/>
      <c r="BY136" s="7"/>
      <c r="BZ136" s="7"/>
    </row>
    <row r="137" spans="1:78" ht="16" thickBot="1">
      <c r="A137" s="19"/>
      <c r="B137" s="5"/>
      <c r="C137" s="5"/>
      <c r="D137" s="5"/>
      <c r="E137" s="87"/>
      <c r="F137" s="87"/>
      <c r="G137" s="87"/>
      <c r="H137" s="87"/>
      <c r="I137" s="87"/>
      <c r="J137" s="87"/>
      <c r="V137" s="39">
        <f>IF(AA136,Z135,0)</f>
        <v>0</v>
      </c>
      <c r="W137" s="25"/>
      <c r="X137" s="25"/>
      <c r="Y137" s="25"/>
      <c r="Z137" s="25"/>
      <c r="AA137" s="7"/>
      <c r="AB137" s="7"/>
      <c r="AC137" s="7"/>
      <c r="AD137" s="7"/>
      <c r="AE137" s="7"/>
      <c r="AF137" s="7"/>
      <c r="AG137" s="7"/>
      <c r="AH137" s="7"/>
      <c r="AI137" s="39">
        <f>IF(AN136,AM135,0)</f>
        <v>0</v>
      </c>
      <c r="AJ137" s="25"/>
      <c r="AK137" s="25"/>
      <c r="AL137" s="25"/>
      <c r="AM137" s="25"/>
      <c r="AN137" s="7"/>
      <c r="AO137" s="7"/>
      <c r="AP137" s="7"/>
      <c r="AQ137" s="7"/>
      <c r="AR137" s="7"/>
      <c r="AS137" s="7"/>
      <c r="AT137" s="7"/>
      <c r="AU137" s="7"/>
      <c r="AV137" s="7"/>
      <c r="AW137" s="39">
        <f>IF(BB136,BA135,0)</f>
        <v>0</v>
      </c>
      <c r="AX137" s="25"/>
      <c r="AY137" s="25"/>
      <c r="AZ137" s="25"/>
      <c r="BA137" s="25"/>
      <c r="BB137" s="70"/>
      <c r="BK137" s="7"/>
      <c r="BL137" s="7"/>
      <c r="BM137" s="7"/>
      <c r="BN137" s="7"/>
      <c r="BO137" s="7"/>
      <c r="BP137" s="7"/>
      <c r="BW137" s="7"/>
      <c r="BX137" s="7"/>
      <c r="BY137" s="7"/>
      <c r="BZ137" s="7"/>
    </row>
    <row r="138" spans="1:78"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0"/>
      <c r="BK138" s="7"/>
      <c r="BL138" s="7"/>
      <c r="BM138" s="7"/>
      <c r="BN138" s="7"/>
      <c r="BO138" s="7"/>
      <c r="BP138" s="7"/>
      <c r="BW138" s="7"/>
      <c r="BX138" s="7"/>
      <c r="BY138" s="7"/>
      <c r="BZ138" s="7"/>
    </row>
    <row r="139" spans="1:78"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0"/>
      <c r="BK139" s="7"/>
      <c r="BL139" s="7"/>
      <c r="BM139" s="7"/>
      <c r="BN139" s="7"/>
      <c r="BO139" s="7"/>
      <c r="BP139" s="7"/>
      <c r="BW139" s="7"/>
      <c r="BX139" s="7"/>
      <c r="BY139" s="7"/>
      <c r="BZ139" s="7"/>
    </row>
    <row r="140" spans="1:78"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0"/>
      <c r="BK140" s="7"/>
      <c r="BL140" s="7"/>
      <c r="BM140" s="7"/>
      <c r="BN140" s="7"/>
      <c r="BO140" s="7"/>
      <c r="BP140" s="7"/>
      <c r="BW140" s="7"/>
      <c r="BX140" s="7"/>
      <c r="BY140" s="7"/>
      <c r="BZ140" s="7"/>
    </row>
    <row r="141" spans="1:78"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0"/>
      <c r="BK141" s="7"/>
      <c r="BL141" s="7"/>
      <c r="BM141" s="7"/>
      <c r="BN141" s="7"/>
      <c r="BO141" s="7"/>
      <c r="BP141" s="7"/>
      <c r="BW141" s="7"/>
      <c r="BX141" s="7"/>
      <c r="BY141" s="7"/>
      <c r="BZ141" s="7"/>
    </row>
    <row r="142" spans="1:78"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0"/>
      <c r="BK142" s="7"/>
      <c r="BL142" s="7"/>
      <c r="BM142" s="7"/>
      <c r="BN142" s="7"/>
      <c r="BO142" s="7"/>
      <c r="BP142" s="7"/>
      <c r="BW142" s="7"/>
      <c r="BX142" s="7"/>
      <c r="BY142" s="7"/>
      <c r="BZ142" s="7"/>
    </row>
    <row r="143" spans="1:78"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0"/>
      <c r="BK143" s="7"/>
      <c r="BL143" s="7"/>
      <c r="BM143" s="7"/>
      <c r="BN143" s="7"/>
      <c r="BO143" s="7"/>
      <c r="BP143" s="7"/>
      <c r="BW143" s="7"/>
      <c r="BX143" s="7"/>
      <c r="BY143" s="7"/>
      <c r="BZ143" s="7"/>
    </row>
    <row r="144" spans="1:78"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0"/>
      <c r="BK144" s="7"/>
      <c r="BL144" s="7"/>
      <c r="BM144" s="7"/>
      <c r="BN144" s="7"/>
      <c r="BO144" s="7"/>
      <c r="BP144" s="7"/>
      <c r="BW144" s="7"/>
      <c r="BX144" s="7"/>
      <c r="BY144" s="7"/>
      <c r="BZ144" s="7"/>
    </row>
    <row r="145" spans="22:78"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0"/>
      <c r="BK145" s="7"/>
      <c r="BL145" s="7"/>
      <c r="BM145" s="7"/>
      <c r="BN145" s="7"/>
      <c r="BO145" s="7"/>
      <c r="BP145" s="7"/>
      <c r="BW145" s="7"/>
      <c r="BX145" s="7"/>
      <c r="BY145" s="7"/>
      <c r="BZ145" s="7"/>
    </row>
    <row r="146" spans="22:78"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0"/>
      <c r="BK146" s="7"/>
      <c r="BL146" s="7"/>
      <c r="BM146" s="7"/>
      <c r="BN146" s="7"/>
      <c r="BO146" s="7"/>
      <c r="BP146" s="7"/>
      <c r="BW146" s="7"/>
      <c r="BX146" s="7"/>
      <c r="BY146" s="7"/>
      <c r="BZ146" s="7"/>
    </row>
    <row r="147" spans="22:78"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0"/>
      <c r="BK147" s="7"/>
      <c r="BL147" s="7"/>
      <c r="BM147" s="7"/>
      <c r="BN147" s="7"/>
      <c r="BO147" s="7"/>
      <c r="BP147" s="7"/>
      <c r="BW147" s="7"/>
      <c r="BX147" s="7"/>
      <c r="BY147" s="7"/>
      <c r="BZ147" s="7"/>
    </row>
    <row r="148" spans="22:78"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0"/>
      <c r="BK148" s="7"/>
      <c r="BL148" s="7"/>
      <c r="BM148" s="7"/>
      <c r="BN148" s="7"/>
      <c r="BO148" s="7"/>
      <c r="BP148" s="7"/>
      <c r="BW148" s="7"/>
      <c r="BX148" s="7"/>
      <c r="BY148" s="7"/>
      <c r="BZ148" s="7"/>
    </row>
    <row r="149" spans="22:78"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0"/>
      <c r="BK149" s="7"/>
      <c r="BL149" s="7"/>
      <c r="BM149" s="7"/>
      <c r="BN149" s="7"/>
      <c r="BO149" s="7"/>
      <c r="BP149" s="7"/>
      <c r="BW149" s="7"/>
      <c r="BX149" s="7"/>
      <c r="BY149" s="7"/>
      <c r="BZ149" s="7"/>
    </row>
    <row r="150" spans="22:78"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0"/>
      <c r="BK150" s="7"/>
      <c r="BL150" s="7"/>
      <c r="BM150" s="7"/>
      <c r="BN150" s="7"/>
      <c r="BO150" s="7"/>
      <c r="BP150" s="7"/>
      <c r="BW150" s="7"/>
      <c r="BX150" s="7"/>
      <c r="BY150" s="7"/>
      <c r="BZ150" s="7"/>
    </row>
    <row r="151" spans="22:78"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0"/>
      <c r="BK151" s="7"/>
      <c r="BL151" s="7"/>
      <c r="BM151" s="7"/>
      <c r="BN151" s="7"/>
      <c r="BO151" s="7"/>
      <c r="BP151" s="7"/>
      <c r="BW151" s="7"/>
      <c r="BX151" s="7"/>
      <c r="BY151" s="7"/>
      <c r="BZ151" s="7"/>
    </row>
    <row r="152" spans="22:78"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0"/>
      <c r="BK152" s="7"/>
      <c r="BL152" s="7"/>
      <c r="BM152" s="7"/>
      <c r="BN152" s="7"/>
      <c r="BO152" s="7"/>
      <c r="BP152" s="7"/>
      <c r="BW152" s="7"/>
      <c r="BX152" s="7"/>
      <c r="BY152" s="7"/>
      <c r="BZ152" s="7"/>
    </row>
    <row r="153" spans="22:78"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0"/>
      <c r="BK153" s="7"/>
      <c r="BL153" s="7"/>
      <c r="BM153" s="7"/>
      <c r="BN153" s="7"/>
      <c r="BO153" s="7"/>
      <c r="BP153" s="7"/>
      <c r="BW153" s="7"/>
      <c r="BX153" s="7"/>
      <c r="BY153" s="7"/>
      <c r="BZ153" s="7"/>
    </row>
    <row r="154" spans="22:78"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0"/>
      <c r="BK154" s="7"/>
      <c r="BL154" s="7"/>
      <c r="BM154" s="7"/>
      <c r="BN154" s="7"/>
      <c r="BO154" s="7"/>
      <c r="BP154" s="7"/>
      <c r="BW154" s="7"/>
      <c r="BX154" s="7"/>
      <c r="BY154" s="7"/>
      <c r="BZ154" s="7"/>
    </row>
    <row r="155" spans="22:78"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0"/>
      <c r="BK155" s="7"/>
      <c r="BL155" s="7"/>
      <c r="BM155" s="7"/>
      <c r="BN155" s="7"/>
      <c r="BO155" s="7"/>
      <c r="BP155" s="7"/>
      <c r="BW155" s="7"/>
      <c r="BX155" s="7"/>
      <c r="BY155" s="7"/>
      <c r="BZ155" s="7"/>
    </row>
    <row r="156" spans="22:78"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0"/>
      <c r="BK156" s="7"/>
      <c r="BL156" s="7"/>
      <c r="BM156" s="7"/>
      <c r="BN156" s="7"/>
      <c r="BO156" s="7"/>
      <c r="BP156" s="7"/>
      <c r="BW156" s="7"/>
      <c r="BX156" s="7"/>
      <c r="BY156" s="7"/>
      <c r="BZ156" s="7"/>
    </row>
    <row r="157" spans="22:78"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0"/>
      <c r="BK157" s="7"/>
      <c r="BL157" s="7"/>
      <c r="BM157" s="7"/>
      <c r="BN157" s="7"/>
      <c r="BO157" s="7"/>
      <c r="BP157" s="7"/>
      <c r="BW157" s="7"/>
      <c r="BX157" s="7"/>
      <c r="BY157" s="7"/>
      <c r="BZ157" s="7"/>
    </row>
    <row r="158" spans="22:78"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0"/>
      <c r="BK158" s="7"/>
      <c r="BL158" s="7"/>
      <c r="BM158" s="7"/>
      <c r="BN158" s="7"/>
      <c r="BO158" s="7"/>
      <c r="BP158" s="7"/>
      <c r="BW158" s="7"/>
      <c r="BX158" s="7"/>
      <c r="BY158" s="7"/>
      <c r="BZ158" s="7"/>
    </row>
    <row r="159" spans="22:78"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0"/>
      <c r="BK159" s="7"/>
      <c r="BL159" s="7"/>
      <c r="BM159" s="7"/>
      <c r="BN159" s="7"/>
      <c r="BO159" s="7"/>
      <c r="BP159" s="7"/>
      <c r="BW159" s="7"/>
      <c r="BX159" s="7"/>
      <c r="BY159" s="7"/>
      <c r="BZ159" s="7"/>
    </row>
    <row r="160" spans="22:78"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0"/>
      <c r="BK160" s="7"/>
      <c r="BL160" s="7"/>
      <c r="BM160" s="7"/>
      <c r="BN160" s="7"/>
      <c r="BO160" s="7"/>
      <c r="BP160" s="7"/>
      <c r="BW160" s="7"/>
      <c r="BX160" s="7"/>
      <c r="BY160" s="7"/>
      <c r="BZ160" s="7"/>
    </row>
    <row r="161" spans="22:78"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0"/>
      <c r="BK161" s="7"/>
      <c r="BL161" s="7"/>
      <c r="BM161" s="7"/>
      <c r="BN161" s="7"/>
      <c r="BO161" s="7"/>
      <c r="BP161" s="7"/>
      <c r="BW161" s="7"/>
      <c r="BX161" s="7"/>
      <c r="BY161" s="7"/>
      <c r="BZ161" s="7"/>
    </row>
    <row r="162" spans="22:78"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0"/>
      <c r="BK162" s="7"/>
      <c r="BL162" s="7"/>
      <c r="BM162" s="7"/>
      <c r="BN162" s="7"/>
      <c r="BO162" s="7"/>
      <c r="BP162" s="7"/>
      <c r="BW162" s="7"/>
      <c r="BX162" s="7"/>
      <c r="BY162" s="7"/>
      <c r="BZ162" s="7"/>
    </row>
    <row r="163" spans="22:78"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0"/>
      <c r="BK163" s="7"/>
      <c r="BL163" s="7"/>
      <c r="BM163" s="7"/>
      <c r="BN163" s="7"/>
      <c r="BO163" s="7"/>
      <c r="BP163" s="7"/>
      <c r="BW163" s="7"/>
      <c r="BX163" s="7"/>
      <c r="BY163" s="7"/>
      <c r="BZ163" s="7"/>
    </row>
    <row r="164" spans="22:78"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0"/>
      <c r="BK164" s="7"/>
      <c r="BL164" s="7"/>
      <c r="BM164" s="7"/>
      <c r="BN164" s="7"/>
      <c r="BO164" s="7"/>
      <c r="BP164" s="7"/>
      <c r="BW164" s="7"/>
      <c r="BX164" s="7"/>
      <c r="BY164" s="7"/>
      <c r="BZ164" s="7"/>
    </row>
    <row r="165" spans="22:78"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0"/>
      <c r="BK165" s="7"/>
      <c r="BL165" s="7"/>
      <c r="BM165" s="7"/>
      <c r="BN165" s="7"/>
      <c r="BO165" s="7"/>
      <c r="BP165" s="7"/>
      <c r="BW165" s="7"/>
      <c r="BX165" s="7"/>
      <c r="BY165" s="7"/>
      <c r="BZ165" s="7"/>
    </row>
    <row r="166" spans="22:78"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0"/>
      <c r="BK166" s="7"/>
      <c r="BL166" s="7"/>
      <c r="BM166" s="7"/>
      <c r="BN166" s="7"/>
      <c r="BO166" s="7"/>
      <c r="BP166" s="7"/>
      <c r="BW166" s="7"/>
      <c r="BX166" s="7"/>
      <c r="BY166" s="7"/>
      <c r="BZ166" s="7"/>
    </row>
    <row r="167" spans="22:78"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0"/>
      <c r="BK167" s="7"/>
      <c r="BL167" s="7"/>
      <c r="BM167" s="7"/>
      <c r="BN167" s="7"/>
      <c r="BO167" s="7"/>
      <c r="BP167" s="7"/>
      <c r="BW167" s="7"/>
      <c r="BX167" s="7"/>
      <c r="BY167" s="7"/>
      <c r="BZ167" s="7"/>
    </row>
    <row r="168" spans="22:78"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0"/>
      <c r="BK168" s="7"/>
      <c r="BL168" s="7"/>
      <c r="BM168" s="7"/>
      <c r="BN168" s="7"/>
      <c r="BO168" s="7"/>
      <c r="BP168" s="7"/>
      <c r="BW168" s="7"/>
      <c r="BX168" s="7"/>
      <c r="BY168" s="7"/>
      <c r="BZ168" s="7"/>
    </row>
    <row r="169" spans="22:78"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0"/>
      <c r="BK169" s="7"/>
      <c r="BL169" s="7"/>
      <c r="BM169" s="7"/>
      <c r="BN169" s="7"/>
      <c r="BO169" s="7"/>
      <c r="BP169" s="7"/>
      <c r="BW169" s="7"/>
      <c r="BX169" s="7"/>
      <c r="BY169" s="7"/>
      <c r="BZ169" s="7"/>
    </row>
    <row r="170" spans="22:78"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0"/>
      <c r="BK170" s="7"/>
      <c r="BL170" s="7"/>
      <c r="BM170" s="7"/>
      <c r="BN170" s="7"/>
      <c r="BO170" s="7"/>
      <c r="BP170" s="7"/>
      <c r="BW170" s="7"/>
      <c r="BX170" s="7"/>
      <c r="BY170" s="7"/>
      <c r="BZ170" s="7"/>
    </row>
    <row r="171" spans="22:78"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0"/>
      <c r="BK171" s="7"/>
      <c r="BL171" s="7"/>
      <c r="BM171" s="7"/>
      <c r="BN171" s="7"/>
      <c r="BO171" s="7"/>
      <c r="BP171" s="7"/>
      <c r="BW171" s="7"/>
      <c r="BX171" s="7"/>
      <c r="BY171" s="7"/>
      <c r="BZ171" s="7"/>
    </row>
    <row r="172" spans="22:78"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0"/>
      <c r="BK172" s="7"/>
      <c r="BL172" s="7"/>
      <c r="BM172" s="7"/>
      <c r="BN172" s="7"/>
      <c r="BO172" s="7"/>
      <c r="BP172" s="7"/>
      <c r="BW172" s="7"/>
      <c r="BX172" s="7"/>
      <c r="BY172" s="7"/>
      <c r="BZ172" s="7"/>
    </row>
    <row r="173" spans="22:78"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0"/>
      <c r="BK173" s="7"/>
      <c r="BL173" s="7"/>
      <c r="BM173" s="7"/>
      <c r="BN173" s="7"/>
      <c r="BO173" s="7"/>
      <c r="BP173" s="7"/>
      <c r="BW173" s="7"/>
      <c r="BX173" s="7"/>
      <c r="BY173" s="7"/>
      <c r="BZ173" s="7"/>
    </row>
    <row r="174" spans="22:78"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0"/>
      <c r="BK174" s="7"/>
      <c r="BL174" s="7"/>
      <c r="BM174" s="7"/>
      <c r="BN174" s="7"/>
      <c r="BO174" s="7"/>
      <c r="BP174" s="7"/>
      <c r="BW174" s="7"/>
      <c r="BX174" s="7"/>
      <c r="BY174" s="7"/>
      <c r="BZ174" s="7"/>
    </row>
    <row r="175" spans="22:78"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0"/>
      <c r="BK175" s="7"/>
      <c r="BL175" s="7"/>
      <c r="BM175" s="7"/>
      <c r="BN175" s="7"/>
      <c r="BO175" s="7"/>
      <c r="BP175" s="7"/>
      <c r="BW175" s="7"/>
      <c r="BX175" s="7"/>
      <c r="BY175" s="7"/>
      <c r="BZ175" s="7"/>
    </row>
    <row r="176" spans="22:78"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0"/>
      <c r="BK176" s="7"/>
      <c r="BL176" s="7"/>
      <c r="BM176" s="7"/>
      <c r="BN176" s="7"/>
      <c r="BO176" s="7"/>
      <c r="BP176" s="7"/>
      <c r="BW176" s="7"/>
      <c r="BX176" s="7"/>
      <c r="BY176" s="7"/>
      <c r="BZ176" s="7"/>
    </row>
  </sheetData>
  <sheetProtection algorithmName="SHA-512" hashValue="+rRArqdCzqgOWLGvv0W+ULWzloTKuwiGWQxaow3XF+UcTmWW3MCoFs/PQ4UVTmLajrKKoiOkWsl5vTMV7zawoA==" saltValue="9KweB0PV4f2qqk55ZREQDw==" spinCount="100000" sheet="1" objects="1" scenarios="1"/>
  <mergeCells count="132">
    <mergeCell ref="E128:J128"/>
    <mergeCell ref="L128:Q128"/>
    <mergeCell ref="E133:J133"/>
    <mergeCell ref="E134:J134"/>
    <mergeCell ref="E135:J135"/>
    <mergeCell ref="E119:J119"/>
    <mergeCell ref="L119:Q119"/>
    <mergeCell ref="E120:J120"/>
    <mergeCell ref="L120:Q120"/>
    <mergeCell ref="E121:J121"/>
    <mergeCell ref="L121:Q121"/>
    <mergeCell ref="E126:J126"/>
    <mergeCell ref="L126:Q126"/>
    <mergeCell ref="E127:J127"/>
    <mergeCell ref="L127:Q127"/>
    <mergeCell ref="E105:J105"/>
    <mergeCell ref="L105:Q105"/>
    <mergeCell ref="E100:J100"/>
    <mergeCell ref="L100:Q100"/>
    <mergeCell ref="E106:J106"/>
    <mergeCell ref="L106:Q106"/>
    <mergeCell ref="E111:J111"/>
    <mergeCell ref="E112:J112"/>
    <mergeCell ref="E113:J113"/>
    <mergeCell ref="E98:J98"/>
    <mergeCell ref="L98:Q98"/>
    <mergeCell ref="E99:J99"/>
    <mergeCell ref="L99:Q99"/>
    <mergeCell ref="E104:J104"/>
    <mergeCell ref="L104:Q104"/>
    <mergeCell ref="E8:J8"/>
    <mergeCell ref="E7:J7"/>
    <mergeCell ref="E6:J6"/>
    <mergeCell ref="E12:J12"/>
    <mergeCell ref="L12:Q12"/>
    <mergeCell ref="L6:Q6"/>
    <mergeCell ref="L7:Q7"/>
    <mergeCell ref="L8:Q8"/>
    <mergeCell ref="E14:J14"/>
    <mergeCell ref="L14:Q14"/>
    <mergeCell ref="E13:J13"/>
    <mergeCell ref="L13:Q13"/>
    <mergeCell ref="E19:J19"/>
    <mergeCell ref="L19:Q19"/>
    <mergeCell ref="E18:J18"/>
    <mergeCell ref="L18:Q18"/>
    <mergeCell ref="E24:J24"/>
    <mergeCell ref="L24:Q24"/>
    <mergeCell ref="E20:J20"/>
    <mergeCell ref="L20:Q20"/>
    <mergeCell ref="E26:J26"/>
    <mergeCell ref="L26:Q26"/>
    <mergeCell ref="E25:J25"/>
    <mergeCell ref="L25:Q25"/>
    <mergeCell ref="E31:J31"/>
    <mergeCell ref="L31:Q31"/>
    <mergeCell ref="E30:J30"/>
    <mergeCell ref="L30:Q30"/>
    <mergeCell ref="E36:J36"/>
    <mergeCell ref="L36:Q36"/>
    <mergeCell ref="E32:J32"/>
    <mergeCell ref="L32:Q32"/>
    <mergeCell ref="E38:J38"/>
    <mergeCell ref="L38:Q38"/>
    <mergeCell ref="E37:J37"/>
    <mergeCell ref="L37:Q37"/>
    <mergeCell ref="E43:J43"/>
    <mergeCell ref="L43:Q43"/>
    <mergeCell ref="E42:J42"/>
    <mergeCell ref="L42:Q42"/>
    <mergeCell ref="E48:J48"/>
    <mergeCell ref="L48:Q48"/>
    <mergeCell ref="E44:J44"/>
    <mergeCell ref="L44:Q44"/>
    <mergeCell ref="E50:J50"/>
    <mergeCell ref="L50:Q50"/>
    <mergeCell ref="E49:J49"/>
    <mergeCell ref="L49:Q49"/>
    <mergeCell ref="E55:J55"/>
    <mergeCell ref="L55:Q55"/>
    <mergeCell ref="E54:J54"/>
    <mergeCell ref="L54:Q54"/>
    <mergeCell ref="E60:J60"/>
    <mergeCell ref="L60:Q60"/>
    <mergeCell ref="E56:J56"/>
    <mergeCell ref="L56:Q56"/>
    <mergeCell ref="E62:J62"/>
    <mergeCell ref="L62:Q62"/>
    <mergeCell ref="E61:J61"/>
    <mergeCell ref="L61:Q61"/>
    <mergeCell ref="E67:J67"/>
    <mergeCell ref="L67:Q67"/>
    <mergeCell ref="E66:J66"/>
    <mergeCell ref="L66:Q66"/>
    <mergeCell ref="E72:J72"/>
    <mergeCell ref="L72:Q72"/>
    <mergeCell ref="E68:J68"/>
    <mergeCell ref="L68:Q68"/>
    <mergeCell ref="E74:J74"/>
    <mergeCell ref="L74:Q74"/>
    <mergeCell ref="E73:J73"/>
    <mergeCell ref="L73:Q73"/>
    <mergeCell ref="E79:J79"/>
    <mergeCell ref="L79:Q79"/>
    <mergeCell ref="E78:J78"/>
    <mergeCell ref="L78:Q78"/>
    <mergeCell ref="E84:J84"/>
    <mergeCell ref="L84:Q84"/>
    <mergeCell ref="E80:J80"/>
    <mergeCell ref="L80:Q80"/>
    <mergeCell ref="E86:J86"/>
    <mergeCell ref="L86:Q86"/>
    <mergeCell ref="E85:J85"/>
    <mergeCell ref="L85:Q85"/>
    <mergeCell ref="E92:J92"/>
    <mergeCell ref="L92:Q92"/>
    <mergeCell ref="E91:J91"/>
    <mergeCell ref="L91:Q91"/>
    <mergeCell ref="E90:J90"/>
    <mergeCell ref="L90:Q90"/>
    <mergeCell ref="AU2:AZ2"/>
    <mergeCell ref="AU3:AZ3"/>
    <mergeCell ref="AN2:AS2"/>
    <mergeCell ref="F2:K2"/>
    <mergeCell ref="F3:K3"/>
    <mergeCell ref="L2:W2"/>
    <mergeCell ref="L3:W3"/>
    <mergeCell ref="Y1:AK1"/>
    <mergeCell ref="Y2:AE2"/>
    <mergeCell ref="Y3:AE3"/>
    <mergeCell ref="AF2:AK2"/>
    <mergeCell ref="AF3:AK3"/>
  </mergeCells>
  <conditionalFormatting sqref="E40:J40">
    <cfRule type="expression" dxfId="86" priority="407">
      <formula>E39=0</formula>
    </cfRule>
  </conditionalFormatting>
  <conditionalFormatting sqref="L40:Q40">
    <cfRule type="expression" dxfId="85" priority="406">
      <formula>L39=0</formula>
    </cfRule>
  </conditionalFormatting>
  <conditionalFormatting sqref="E28:J28">
    <cfRule type="expression" dxfId="84" priority="362">
      <formula>E27=0</formula>
    </cfRule>
  </conditionalFormatting>
  <conditionalFormatting sqref="L28:Q28">
    <cfRule type="expression" dxfId="83" priority="361">
      <formula>L27=0</formula>
    </cfRule>
  </conditionalFormatting>
  <conditionalFormatting sqref="E10:J10">
    <cfRule type="expression" dxfId="82" priority="389">
      <formula>E9=0</formula>
    </cfRule>
  </conditionalFormatting>
  <conditionalFormatting sqref="L10:Q10">
    <cfRule type="expression" dxfId="81" priority="388">
      <formula>L9=0</formula>
    </cfRule>
  </conditionalFormatting>
  <conditionalFormatting sqref="E46:J46">
    <cfRule type="expression" dxfId="80" priority="344">
      <formula>E45=0</formula>
    </cfRule>
  </conditionalFormatting>
  <conditionalFormatting sqref="L46:Q46">
    <cfRule type="expression" dxfId="79" priority="343">
      <formula>L45=0</formula>
    </cfRule>
  </conditionalFormatting>
  <conditionalFormatting sqref="E16:J16">
    <cfRule type="expression" dxfId="78" priority="380">
      <formula>E15=0</formula>
    </cfRule>
  </conditionalFormatting>
  <conditionalFormatting sqref="L16:Q16">
    <cfRule type="expression" dxfId="77" priority="379">
      <formula>L15=0</formula>
    </cfRule>
  </conditionalFormatting>
  <conditionalFormatting sqref="E52:J52">
    <cfRule type="expression" dxfId="76" priority="335">
      <formula>E51=0</formula>
    </cfRule>
  </conditionalFormatting>
  <conditionalFormatting sqref="L52:Q52">
    <cfRule type="expression" dxfId="75" priority="334">
      <formula>L51=0</formula>
    </cfRule>
  </conditionalFormatting>
  <conditionalFormatting sqref="E22:J22">
    <cfRule type="expression" dxfId="74" priority="371">
      <formula>E21=0</formula>
    </cfRule>
  </conditionalFormatting>
  <conditionalFormatting sqref="L22:Q22">
    <cfRule type="expression" dxfId="73" priority="370">
      <formula>L21=0</formula>
    </cfRule>
  </conditionalFormatting>
  <conditionalFormatting sqref="E58:J58">
    <cfRule type="expression" dxfId="72" priority="326">
      <formula>E57=0</formula>
    </cfRule>
  </conditionalFormatting>
  <conditionalFormatting sqref="L58:Q58">
    <cfRule type="expression" dxfId="71" priority="325">
      <formula>L57=0</formula>
    </cfRule>
  </conditionalFormatting>
  <conditionalFormatting sqref="E64:J64">
    <cfRule type="expression" dxfId="70" priority="317">
      <formula>E63=0</formula>
    </cfRule>
  </conditionalFormatting>
  <conditionalFormatting sqref="L64:Q64">
    <cfRule type="expression" dxfId="69" priority="316">
      <formula>L63=0</formula>
    </cfRule>
  </conditionalFormatting>
  <conditionalFormatting sqref="E34:J34">
    <cfRule type="expression" dxfId="68" priority="353">
      <formula>E33=0</formula>
    </cfRule>
  </conditionalFormatting>
  <conditionalFormatting sqref="L34:Q34">
    <cfRule type="expression" dxfId="67" priority="352">
      <formula>L33=0</formula>
    </cfRule>
  </conditionalFormatting>
  <conditionalFormatting sqref="E70:J70">
    <cfRule type="expression" dxfId="66" priority="308">
      <formula>E69=0</formula>
    </cfRule>
  </conditionalFormatting>
  <conditionalFormatting sqref="L70:Q70">
    <cfRule type="expression" dxfId="65" priority="307">
      <formula>L69=0</formula>
    </cfRule>
  </conditionalFormatting>
  <conditionalFormatting sqref="E76:J76">
    <cfRule type="expression" dxfId="64" priority="299">
      <formula>E75=0</formula>
    </cfRule>
  </conditionalFormatting>
  <conditionalFormatting sqref="L76:Q76">
    <cfRule type="expression" dxfId="63" priority="298">
      <formula>L75=0</formula>
    </cfRule>
  </conditionalFormatting>
  <conditionalFormatting sqref="E82:J82">
    <cfRule type="expression" dxfId="62" priority="290">
      <formula>E81=0</formula>
    </cfRule>
  </conditionalFormatting>
  <conditionalFormatting sqref="L82:Q82">
    <cfRule type="expression" dxfId="61" priority="289">
      <formula>L81=0</formula>
    </cfRule>
  </conditionalFormatting>
  <conditionalFormatting sqref="E9:R9">
    <cfRule type="containsErrors" dxfId="60" priority="194">
      <formula>ISERROR(E9)</formula>
    </cfRule>
    <cfRule type="cellIs" dxfId="59" priority="195" operator="equal">
      <formula>0</formula>
    </cfRule>
  </conditionalFormatting>
  <conditionalFormatting sqref="E45:R45">
    <cfRule type="containsErrors" dxfId="58" priority="41">
      <formula>ISERROR(E45)</formula>
    </cfRule>
    <cfRule type="cellIs" dxfId="57" priority="42" operator="equal">
      <formula>0</formula>
    </cfRule>
  </conditionalFormatting>
  <conditionalFormatting sqref="E81:R81">
    <cfRule type="containsErrors" dxfId="56" priority="60">
      <formula>ISERROR(E81)</formula>
    </cfRule>
    <cfRule type="cellIs" dxfId="55" priority="61" operator="equal">
      <formula>0</formula>
    </cfRule>
  </conditionalFormatting>
  <conditionalFormatting sqref="R87">
    <cfRule type="containsErrors" dxfId="54" priority="58">
      <formula>ISERROR(R87)</formula>
    </cfRule>
    <cfRule type="cellIs" dxfId="53" priority="59" operator="equal">
      <formula>0</formula>
    </cfRule>
  </conditionalFormatting>
  <conditionalFormatting sqref="R93">
    <cfRule type="containsErrors" dxfId="52" priority="56">
      <formula>ISERROR(R93)</formula>
    </cfRule>
    <cfRule type="cellIs" dxfId="51" priority="57" operator="equal">
      <formula>0</formula>
    </cfRule>
  </conditionalFormatting>
  <conditionalFormatting sqref="S10">
    <cfRule type="expression" dxfId="50" priority="53">
      <formula>S9=0</formula>
    </cfRule>
  </conditionalFormatting>
  <conditionalFormatting sqref="E15:R15">
    <cfRule type="containsErrors" dxfId="49" priority="51">
      <formula>ISERROR(E15)</formula>
    </cfRule>
    <cfRule type="cellIs" dxfId="48" priority="52" operator="equal">
      <formula>0</formula>
    </cfRule>
  </conditionalFormatting>
  <conditionalFormatting sqref="E21:R21">
    <cfRule type="containsErrors" dxfId="47" priority="49">
      <formula>ISERROR(E21)</formula>
    </cfRule>
    <cfRule type="cellIs" dxfId="46" priority="50" operator="equal">
      <formula>0</formula>
    </cfRule>
  </conditionalFormatting>
  <conditionalFormatting sqref="E27:R27">
    <cfRule type="containsErrors" dxfId="45" priority="47">
      <formula>ISERROR(E27)</formula>
    </cfRule>
    <cfRule type="cellIs" dxfId="44" priority="48" operator="equal">
      <formula>0</formula>
    </cfRule>
  </conditionalFormatting>
  <conditionalFormatting sqref="E33:R33">
    <cfRule type="containsErrors" dxfId="43" priority="45">
      <formula>ISERROR(E33)</formula>
    </cfRule>
    <cfRule type="cellIs" dxfId="42" priority="46" operator="equal">
      <formula>0</formula>
    </cfRule>
  </conditionalFormatting>
  <conditionalFormatting sqref="E39:R39">
    <cfRule type="containsErrors" dxfId="41" priority="43">
      <formula>ISERROR(E39)</formula>
    </cfRule>
    <cfRule type="cellIs" dxfId="40" priority="44" operator="equal">
      <formula>0</formula>
    </cfRule>
  </conditionalFormatting>
  <conditionalFormatting sqref="E51:R51">
    <cfRule type="containsErrors" dxfId="39" priority="39">
      <formula>ISERROR(E51)</formula>
    </cfRule>
    <cfRule type="cellIs" dxfId="38" priority="40" operator="equal">
      <formula>0</formula>
    </cfRule>
  </conditionalFormatting>
  <conditionalFormatting sqref="E57:R57">
    <cfRule type="containsErrors" dxfId="37" priority="37">
      <formula>ISERROR(E57)</formula>
    </cfRule>
    <cfRule type="cellIs" dxfId="36" priority="38" operator="equal">
      <formula>0</formula>
    </cfRule>
  </conditionalFormatting>
  <conditionalFormatting sqref="E63:R63">
    <cfRule type="containsErrors" dxfId="35" priority="35">
      <formula>ISERROR(E63)</formula>
    </cfRule>
    <cfRule type="cellIs" dxfId="34" priority="36" operator="equal">
      <formula>0</formula>
    </cfRule>
  </conditionalFormatting>
  <conditionalFormatting sqref="E69:R69">
    <cfRule type="containsErrors" dxfId="33" priority="33">
      <formula>ISERROR(E69)</formula>
    </cfRule>
    <cfRule type="cellIs" dxfId="32" priority="34" operator="equal">
      <formula>0</formula>
    </cfRule>
  </conditionalFormatting>
  <conditionalFormatting sqref="E75:R75">
    <cfRule type="containsErrors" dxfId="31" priority="31">
      <formula>ISERROR(E75)</formula>
    </cfRule>
    <cfRule type="cellIs" dxfId="30" priority="32" operator="equal">
      <formula>0</formula>
    </cfRule>
  </conditionalFormatting>
  <conditionalFormatting sqref="E88:J88">
    <cfRule type="expression" dxfId="29" priority="30">
      <formula>E87=0</formula>
    </cfRule>
  </conditionalFormatting>
  <conditionalFormatting sqref="L88:Q88">
    <cfRule type="expression" dxfId="28" priority="29">
      <formula>L87=0</formula>
    </cfRule>
  </conditionalFormatting>
  <conditionalFormatting sqref="E94:J94">
    <cfRule type="expression" dxfId="27" priority="28">
      <formula>E93=0</formula>
    </cfRule>
  </conditionalFormatting>
  <conditionalFormatting sqref="L94:Q94">
    <cfRule type="expression" dxfId="26" priority="27">
      <formula>L93=0</formula>
    </cfRule>
  </conditionalFormatting>
  <conditionalFormatting sqref="E87:Q87">
    <cfRule type="containsErrors" dxfId="25" priority="25">
      <formula>ISERROR(E87)</formula>
    </cfRule>
    <cfRule type="cellIs" dxfId="24" priority="26" operator="equal">
      <formula>0</formula>
    </cfRule>
  </conditionalFormatting>
  <conditionalFormatting sqref="E93:Q93">
    <cfRule type="containsErrors" dxfId="23" priority="23">
      <formula>ISERROR(E93)</formula>
    </cfRule>
    <cfRule type="cellIs" dxfId="22" priority="24" operator="equal">
      <formula>0</formula>
    </cfRule>
  </conditionalFormatting>
  <conditionalFormatting sqref="E114:J114">
    <cfRule type="containsErrors" dxfId="21" priority="12">
      <formula>ISERROR(E114)</formula>
    </cfRule>
    <cfRule type="cellIs" dxfId="20" priority="13" operator="equal">
      <formula>0</formula>
    </cfRule>
  </conditionalFormatting>
  <conditionalFormatting sqref="E102:J102">
    <cfRule type="expression" dxfId="19" priority="22">
      <formula>E101=0</formula>
    </cfRule>
  </conditionalFormatting>
  <conditionalFormatting sqref="L102:Q102">
    <cfRule type="expression" dxfId="18" priority="21">
      <formula>L101=0</formula>
    </cfRule>
  </conditionalFormatting>
  <conditionalFormatting sqref="E108:J108">
    <cfRule type="expression" dxfId="17" priority="20">
      <formula>E107=0</formula>
    </cfRule>
  </conditionalFormatting>
  <conditionalFormatting sqref="L108:Q108">
    <cfRule type="expression" dxfId="16" priority="19">
      <formula>L107=0</formula>
    </cfRule>
  </conditionalFormatting>
  <conditionalFormatting sqref="E101:Q101">
    <cfRule type="containsErrors" dxfId="15" priority="17">
      <formula>ISERROR(E101)</formula>
    </cfRule>
    <cfRule type="cellIs" dxfId="14" priority="18" operator="equal">
      <formula>0</formula>
    </cfRule>
  </conditionalFormatting>
  <conditionalFormatting sqref="E107:Q107">
    <cfRule type="containsErrors" dxfId="13" priority="15">
      <formula>ISERROR(E107)</formula>
    </cfRule>
    <cfRule type="cellIs" dxfId="12" priority="16" operator="equal">
      <formula>0</formula>
    </cfRule>
  </conditionalFormatting>
  <conditionalFormatting sqref="E115:J115">
    <cfRule type="expression" dxfId="11" priority="14">
      <formula>E114=0</formula>
    </cfRule>
  </conditionalFormatting>
  <conditionalFormatting sqref="E123:J123">
    <cfRule type="expression" dxfId="10" priority="11">
      <formula>E122=0</formula>
    </cfRule>
  </conditionalFormatting>
  <conditionalFormatting sqref="L123:Q123">
    <cfRule type="expression" dxfId="9" priority="10">
      <formula>L122=0</formula>
    </cfRule>
  </conditionalFormatting>
  <conditionalFormatting sqref="E122:Q122">
    <cfRule type="containsErrors" dxfId="8" priority="8">
      <formula>ISERROR(E122)</formula>
    </cfRule>
    <cfRule type="cellIs" dxfId="7" priority="9" operator="equal">
      <formula>0</formula>
    </cfRule>
  </conditionalFormatting>
  <conditionalFormatting sqref="E130:J130">
    <cfRule type="expression" dxfId="6" priority="7">
      <formula>E129=0</formula>
    </cfRule>
  </conditionalFormatting>
  <conditionalFormatting sqref="L130:Q130">
    <cfRule type="expression" dxfId="5" priority="6">
      <formula>L129=0</formula>
    </cfRule>
  </conditionalFormatting>
  <conditionalFormatting sqref="E129:Q129">
    <cfRule type="containsErrors" dxfId="4" priority="4">
      <formula>ISERROR(E129)</formula>
    </cfRule>
    <cfRule type="cellIs" dxfId="3" priority="5" operator="equal">
      <formula>0</formula>
    </cfRule>
  </conditionalFormatting>
  <conditionalFormatting sqref="E137:J137">
    <cfRule type="expression" dxfId="2" priority="3">
      <formula>E136=0</formula>
    </cfRule>
  </conditionalFormatting>
  <conditionalFormatting sqref="E136:J136">
    <cfRule type="containsErrors" dxfId="1" priority="1">
      <formula>ISERROR(E136)</formula>
    </cfRule>
    <cfRule type="cellIs" dxfId="0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3" r:id="rId4" name="Check Box 19">
              <controlPr defaultSize="0" autoFill="0" autoLine="0" autoPict="0">
                <anchor moveWithCells="1">
                  <from>
                    <xdr:col>21</xdr:col>
                    <xdr:colOff>266700</xdr:colOff>
                    <xdr:row>7</xdr:row>
                    <xdr:rowOff>152400</xdr:rowOff>
                  </from>
                  <to>
                    <xdr:col>21</xdr:col>
                    <xdr:colOff>1358900</xdr:colOff>
                    <xdr:row>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5" name="Check Box 20">
              <controlPr defaultSize="0" autoFill="0" autoLine="0" autoPict="0">
                <anchor moveWithCells="1">
                  <from>
                    <xdr:col>34</xdr:col>
                    <xdr:colOff>266700</xdr:colOff>
                    <xdr:row>7</xdr:row>
                    <xdr:rowOff>152400</xdr:rowOff>
                  </from>
                  <to>
                    <xdr:col>36</xdr:col>
                    <xdr:colOff>139700</xdr:colOff>
                    <xdr:row>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6" name="Check Box 21">
              <controlPr defaultSize="0" autoFill="0" autoLine="0" autoPict="0">
                <anchor moveWithCells="1">
                  <from>
                    <xdr:col>34</xdr:col>
                    <xdr:colOff>266700</xdr:colOff>
                    <xdr:row>7</xdr:row>
                    <xdr:rowOff>152400</xdr:rowOff>
                  </from>
                  <to>
                    <xdr:col>36</xdr:col>
                    <xdr:colOff>139700</xdr:colOff>
                    <xdr:row>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7" name="Check Box 22">
              <controlPr defaultSize="0" autoFill="0" autoLine="0" autoPict="0">
                <anchor moveWithCells="1">
                  <from>
                    <xdr:col>34</xdr:col>
                    <xdr:colOff>266700</xdr:colOff>
                    <xdr:row>7</xdr:row>
                    <xdr:rowOff>152400</xdr:rowOff>
                  </from>
                  <to>
                    <xdr:col>36</xdr:col>
                    <xdr:colOff>139700</xdr:colOff>
                    <xdr:row>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8" name="Check Box 23">
              <controlPr defaultSize="0" autoFill="0" autoLine="0" autoPict="0">
                <anchor moveWithCells="1">
                  <from>
                    <xdr:col>34</xdr:col>
                    <xdr:colOff>266700</xdr:colOff>
                    <xdr:row>7</xdr:row>
                    <xdr:rowOff>152400</xdr:rowOff>
                  </from>
                  <to>
                    <xdr:col>36</xdr:col>
                    <xdr:colOff>139700</xdr:colOff>
                    <xdr:row>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9" name="Check Box 24">
              <controlPr defaultSize="0" autoFill="0" autoLine="0" autoPict="0">
                <anchor moveWithCells="1">
                  <from>
                    <xdr:col>48</xdr:col>
                    <xdr:colOff>266700</xdr:colOff>
                    <xdr:row>7</xdr:row>
                    <xdr:rowOff>152400</xdr:rowOff>
                  </from>
                  <to>
                    <xdr:col>50</xdr:col>
                    <xdr:colOff>139700</xdr:colOff>
                    <xdr:row>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0" name="Check Box 25">
              <controlPr defaultSize="0" autoFill="0" autoLine="0" autoPict="0">
                <anchor moveWithCells="1">
                  <from>
                    <xdr:col>48</xdr:col>
                    <xdr:colOff>266700</xdr:colOff>
                    <xdr:row>7</xdr:row>
                    <xdr:rowOff>152400</xdr:rowOff>
                  </from>
                  <to>
                    <xdr:col>50</xdr:col>
                    <xdr:colOff>139700</xdr:colOff>
                    <xdr:row>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1" name="Check Box 26">
              <controlPr defaultSize="0" autoFill="0" autoLine="0" autoPict="0">
                <anchor moveWithCells="1">
                  <from>
                    <xdr:col>48</xdr:col>
                    <xdr:colOff>266700</xdr:colOff>
                    <xdr:row>7</xdr:row>
                    <xdr:rowOff>152400</xdr:rowOff>
                  </from>
                  <to>
                    <xdr:col>50</xdr:col>
                    <xdr:colOff>139700</xdr:colOff>
                    <xdr:row>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2" name="Check Box 27">
              <controlPr defaultSize="0" autoFill="0" autoLine="0" autoPict="0">
                <anchor moveWithCells="1">
                  <from>
                    <xdr:col>48</xdr:col>
                    <xdr:colOff>266700</xdr:colOff>
                    <xdr:row>7</xdr:row>
                    <xdr:rowOff>152400</xdr:rowOff>
                  </from>
                  <to>
                    <xdr:col>50</xdr:col>
                    <xdr:colOff>139700</xdr:colOff>
                    <xdr:row>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3" name="Check Box 28">
              <controlPr defaultSize="0" autoFill="0" autoLine="0" autoPict="0">
                <anchor moveWithCells="1">
                  <from>
                    <xdr:col>21</xdr:col>
                    <xdr:colOff>266700</xdr:colOff>
                    <xdr:row>13</xdr:row>
                    <xdr:rowOff>152400</xdr:rowOff>
                  </from>
                  <to>
                    <xdr:col>21</xdr:col>
                    <xdr:colOff>1358900</xdr:colOff>
                    <xdr:row>15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4" name="Check Box 29">
              <controlPr defaultSize="0" autoFill="0" autoLine="0" autoPict="0">
                <anchor moveWithCells="1">
                  <from>
                    <xdr:col>34</xdr:col>
                    <xdr:colOff>266700</xdr:colOff>
                    <xdr:row>13</xdr:row>
                    <xdr:rowOff>152400</xdr:rowOff>
                  </from>
                  <to>
                    <xdr:col>36</xdr:col>
                    <xdr:colOff>139700</xdr:colOff>
                    <xdr:row>15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5" name="Check Box 30">
              <controlPr defaultSize="0" autoFill="0" autoLine="0" autoPict="0">
                <anchor moveWithCells="1">
                  <from>
                    <xdr:col>34</xdr:col>
                    <xdr:colOff>266700</xdr:colOff>
                    <xdr:row>13</xdr:row>
                    <xdr:rowOff>152400</xdr:rowOff>
                  </from>
                  <to>
                    <xdr:col>36</xdr:col>
                    <xdr:colOff>139700</xdr:colOff>
                    <xdr:row>15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6" name="Check Box 31">
              <controlPr defaultSize="0" autoFill="0" autoLine="0" autoPict="0">
                <anchor moveWithCells="1">
                  <from>
                    <xdr:col>34</xdr:col>
                    <xdr:colOff>266700</xdr:colOff>
                    <xdr:row>13</xdr:row>
                    <xdr:rowOff>152400</xdr:rowOff>
                  </from>
                  <to>
                    <xdr:col>36</xdr:col>
                    <xdr:colOff>139700</xdr:colOff>
                    <xdr:row>15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17" name="Check Box 32">
              <controlPr defaultSize="0" autoFill="0" autoLine="0" autoPict="0">
                <anchor moveWithCells="1">
                  <from>
                    <xdr:col>34</xdr:col>
                    <xdr:colOff>266700</xdr:colOff>
                    <xdr:row>13</xdr:row>
                    <xdr:rowOff>152400</xdr:rowOff>
                  </from>
                  <to>
                    <xdr:col>36</xdr:col>
                    <xdr:colOff>139700</xdr:colOff>
                    <xdr:row>15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18" name="Check Box 33">
              <controlPr defaultSize="0" autoFill="0" autoLine="0" autoPict="0">
                <anchor moveWithCells="1">
                  <from>
                    <xdr:col>21</xdr:col>
                    <xdr:colOff>266700</xdr:colOff>
                    <xdr:row>19</xdr:row>
                    <xdr:rowOff>152400</xdr:rowOff>
                  </from>
                  <to>
                    <xdr:col>21</xdr:col>
                    <xdr:colOff>1358900</xdr:colOff>
                    <xdr:row>21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19" name="Check Box 34">
              <controlPr defaultSize="0" autoFill="0" autoLine="0" autoPict="0">
                <anchor moveWithCells="1">
                  <from>
                    <xdr:col>34</xdr:col>
                    <xdr:colOff>266700</xdr:colOff>
                    <xdr:row>19</xdr:row>
                    <xdr:rowOff>152400</xdr:rowOff>
                  </from>
                  <to>
                    <xdr:col>36</xdr:col>
                    <xdr:colOff>139700</xdr:colOff>
                    <xdr:row>21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20" name="Check Box 35">
              <controlPr defaultSize="0" autoFill="0" autoLine="0" autoPict="0">
                <anchor moveWithCells="1">
                  <from>
                    <xdr:col>48</xdr:col>
                    <xdr:colOff>266700</xdr:colOff>
                    <xdr:row>19</xdr:row>
                    <xdr:rowOff>152400</xdr:rowOff>
                  </from>
                  <to>
                    <xdr:col>50</xdr:col>
                    <xdr:colOff>139700</xdr:colOff>
                    <xdr:row>21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21" name="Check Box 36">
              <controlPr defaultSize="0" autoFill="0" autoLine="0" autoPict="0">
                <anchor moveWithCells="1">
                  <from>
                    <xdr:col>48</xdr:col>
                    <xdr:colOff>266700</xdr:colOff>
                    <xdr:row>19</xdr:row>
                    <xdr:rowOff>152400</xdr:rowOff>
                  </from>
                  <to>
                    <xdr:col>50</xdr:col>
                    <xdr:colOff>139700</xdr:colOff>
                    <xdr:row>21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22" name="Check Box 37">
              <controlPr defaultSize="0" autoFill="0" autoLine="0" autoPict="0">
                <anchor moveWithCells="1">
                  <from>
                    <xdr:col>48</xdr:col>
                    <xdr:colOff>266700</xdr:colOff>
                    <xdr:row>19</xdr:row>
                    <xdr:rowOff>152400</xdr:rowOff>
                  </from>
                  <to>
                    <xdr:col>50</xdr:col>
                    <xdr:colOff>139700</xdr:colOff>
                    <xdr:row>21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23" name="Check Box 38">
              <controlPr defaultSize="0" autoFill="0" autoLine="0" autoPict="0">
                <anchor moveWithCells="1">
                  <from>
                    <xdr:col>48</xdr:col>
                    <xdr:colOff>266700</xdr:colOff>
                    <xdr:row>19</xdr:row>
                    <xdr:rowOff>152400</xdr:rowOff>
                  </from>
                  <to>
                    <xdr:col>50</xdr:col>
                    <xdr:colOff>139700</xdr:colOff>
                    <xdr:row>21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24" name="Check Box 39">
              <controlPr defaultSize="0" autoFill="0" autoLine="0" autoPict="0">
                <anchor moveWithCells="1">
                  <from>
                    <xdr:col>62</xdr:col>
                    <xdr:colOff>266700</xdr:colOff>
                    <xdr:row>19</xdr:row>
                    <xdr:rowOff>152400</xdr:rowOff>
                  </from>
                  <to>
                    <xdr:col>63</xdr:col>
                    <xdr:colOff>368300</xdr:colOff>
                    <xdr:row>21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25" name="Check Box 40">
              <controlPr defaultSize="0" autoFill="0" autoLine="0" autoPict="0">
                <anchor moveWithCells="1">
                  <from>
                    <xdr:col>62</xdr:col>
                    <xdr:colOff>266700</xdr:colOff>
                    <xdr:row>19</xdr:row>
                    <xdr:rowOff>152400</xdr:rowOff>
                  </from>
                  <to>
                    <xdr:col>63</xdr:col>
                    <xdr:colOff>368300</xdr:colOff>
                    <xdr:row>21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26" name="Check Box 41">
              <controlPr defaultSize="0" autoFill="0" autoLine="0" autoPict="0">
                <anchor moveWithCells="1">
                  <from>
                    <xdr:col>62</xdr:col>
                    <xdr:colOff>266700</xdr:colOff>
                    <xdr:row>19</xdr:row>
                    <xdr:rowOff>152400</xdr:rowOff>
                  </from>
                  <to>
                    <xdr:col>63</xdr:col>
                    <xdr:colOff>368300</xdr:colOff>
                    <xdr:row>21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27" name="Check Box 42">
              <controlPr defaultSize="0" autoFill="0" autoLine="0" autoPict="0">
                <anchor moveWithCells="1">
                  <from>
                    <xdr:col>62</xdr:col>
                    <xdr:colOff>266700</xdr:colOff>
                    <xdr:row>19</xdr:row>
                    <xdr:rowOff>152400</xdr:rowOff>
                  </from>
                  <to>
                    <xdr:col>63</xdr:col>
                    <xdr:colOff>368300</xdr:colOff>
                    <xdr:row>21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28" name="Check Box 43">
              <controlPr defaultSize="0" autoFill="0" autoLine="0" autoPict="0">
                <anchor moveWithCells="1">
                  <from>
                    <xdr:col>74</xdr:col>
                    <xdr:colOff>266700</xdr:colOff>
                    <xdr:row>19</xdr:row>
                    <xdr:rowOff>152400</xdr:rowOff>
                  </from>
                  <to>
                    <xdr:col>75</xdr:col>
                    <xdr:colOff>152400</xdr:colOff>
                    <xdr:row>21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29" name="Check Box 44">
              <controlPr defaultSize="0" autoFill="0" autoLine="0" autoPict="0">
                <anchor moveWithCells="1">
                  <from>
                    <xdr:col>74</xdr:col>
                    <xdr:colOff>266700</xdr:colOff>
                    <xdr:row>19</xdr:row>
                    <xdr:rowOff>152400</xdr:rowOff>
                  </from>
                  <to>
                    <xdr:col>75</xdr:col>
                    <xdr:colOff>152400</xdr:colOff>
                    <xdr:row>21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30" name="Check Box 45">
              <controlPr defaultSize="0" autoFill="0" autoLine="0" autoPict="0">
                <anchor moveWithCells="1">
                  <from>
                    <xdr:col>74</xdr:col>
                    <xdr:colOff>266700</xdr:colOff>
                    <xdr:row>19</xdr:row>
                    <xdr:rowOff>152400</xdr:rowOff>
                  </from>
                  <to>
                    <xdr:col>75</xdr:col>
                    <xdr:colOff>152400</xdr:colOff>
                    <xdr:row>21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31" name="Check Box 46">
              <controlPr defaultSize="0" autoFill="0" autoLine="0" autoPict="0">
                <anchor moveWithCells="1">
                  <from>
                    <xdr:col>74</xdr:col>
                    <xdr:colOff>266700</xdr:colOff>
                    <xdr:row>19</xdr:row>
                    <xdr:rowOff>152400</xdr:rowOff>
                  </from>
                  <to>
                    <xdr:col>75</xdr:col>
                    <xdr:colOff>152400</xdr:colOff>
                    <xdr:row>21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32" name="Check Box 47">
              <controlPr defaultSize="0" autoFill="0" autoLine="0" autoPict="0">
                <anchor moveWithCells="1">
                  <from>
                    <xdr:col>21</xdr:col>
                    <xdr:colOff>266700</xdr:colOff>
                    <xdr:row>25</xdr:row>
                    <xdr:rowOff>152400</xdr:rowOff>
                  </from>
                  <to>
                    <xdr:col>21</xdr:col>
                    <xdr:colOff>1358900</xdr:colOff>
                    <xdr:row>27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33" name="Check Box 48">
              <controlPr defaultSize="0" autoFill="0" autoLine="0" autoPict="0">
                <anchor moveWithCells="1">
                  <from>
                    <xdr:col>34</xdr:col>
                    <xdr:colOff>266700</xdr:colOff>
                    <xdr:row>25</xdr:row>
                    <xdr:rowOff>152400</xdr:rowOff>
                  </from>
                  <to>
                    <xdr:col>36</xdr:col>
                    <xdr:colOff>139700</xdr:colOff>
                    <xdr:row>27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34" name="Check Box 49">
              <controlPr defaultSize="0" autoFill="0" autoLine="0" autoPict="0">
                <anchor moveWithCells="1">
                  <from>
                    <xdr:col>34</xdr:col>
                    <xdr:colOff>266700</xdr:colOff>
                    <xdr:row>25</xdr:row>
                    <xdr:rowOff>152400</xdr:rowOff>
                  </from>
                  <to>
                    <xdr:col>36</xdr:col>
                    <xdr:colOff>139700</xdr:colOff>
                    <xdr:row>27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35" name="Check Box 50">
              <controlPr defaultSize="0" autoFill="0" autoLine="0" autoPict="0">
                <anchor moveWithCells="1">
                  <from>
                    <xdr:col>34</xdr:col>
                    <xdr:colOff>266700</xdr:colOff>
                    <xdr:row>25</xdr:row>
                    <xdr:rowOff>152400</xdr:rowOff>
                  </from>
                  <to>
                    <xdr:col>36</xdr:col>
                    <xdr:colOff>139700</xdr:colOff>
                    <xdr:row>27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36" name="Check Box 51">
              <controlPr defaultSize="0" autoFill="0" autoLine="0" autoPict="0">
                <anchor moveWithCells="1">
                  <from>
                    <xdr:col>34</xdr:col>
                    <xdr:colOff>266700</xdr:colOff>
                    <xdr:row>25</xdr:row>
                    <xdr:rowOff>152400</xdr:rowOff>
                  </from>
                  <to>
                    <xdr:col>36</xdr:col>
                    <xdr:colOff>139700</xdr:colOff>
                    <xdr:row>27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37" name="Check Box 52">
              <controlPr defaultSize="0" autoFill="0" autoLine="0" autoPict="0">
                <anchor moveWithCells="1">
                  <from>
                    <xdr:col>21</xdr:col>
                    <xdr:colOff>266700</xdr:colOff>
                    <xdr:row>31</xdr:row>
                    <xdr:rowOff>152400</xdr:rowOff>
                  </from>
                  <to>
                    <xdr:col>21</xdr:col>
                    <xdr:colOff>1358900</xdr:colOff>
                    <xdr:row>33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38" name="Check Box 53">
              <controlPr defaultSize="0" autoFill="0" autoLine="0" autoPict="0">
                <anchor moveWithCells="1">
                  <from>
                    <xdr:col>34</xdr:col>
                    <xdr:colOff>266700</xdr:colOff>
                    <xdr:row>31</xdr:row>
                    <xdr:rowOff>152400</xdr:rowOff>
                  </from>
                  <to>
                    <xdr:col>36</xdr:col>
                    <xdr:colOff>139700</xdr:colOff>
                    <xdr:row>33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39" name="Check Box 54">
              <controlPr defaultSize="0" autoFill="0" autoLine="0" autoPict="0">
                <anchor moveWithCells="1">
                  <from>
                    <xdr:col>48</xdr:col>
                    <xdr:colOff>266700</xdr:colOff>
                    <xdr:row>31</xdr:row>
                    <xdr:rowOff>152400</xdr:rowOff>
                  </from>
                  <to>
                    <xdr:col>50</xdr:col>
                    <xdr:colOff>139700</xdr:colOff>
                    <xdr:row>33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40" name="Check Box 55">
              <controlPr defaultSize="0" autoFill="0" autoLine="0" autoPict="0">
                <anchor moveWithCells="1">
                  <from>
                    <xdr:col>48</xdr:col>
                    <xdr:colOff>266700</xdr:colOff>
                    <xdr:row>31</xdr:row>
                    <xdr:rowOff>152400</xdr:rowOff>
                  </from>
                  <to>
                    <xdr:col>50</xdr:col>
                    <xdr:colOff>139700</xdr:colOff>
                    <xdr:row>33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1" name="Check Box 56">
              <controlPr defaultSize="0" autoFill="0" autoLine="0" autoPict="0">
                <anchor moveWithCells="1">
                  <from>
                    <xdr:col>48</xdr:col>
                    <xdr:colOff>266700</xdr:colOff>
                    <xdr:row>31</xdr:row>
                    <xdr:rowOff>152400</xdr:rowOff>
                  </from>
                  <to>
                    <xdr:col>50</xdr:col>
                    <xdr:colOff>139700</xdr:colOff>
                    <xdr:row>33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42" name="Check Box 57">
              <controlPr defaultSize="0" autoFill="0" autoLine="0" autoPict="0">
                <anchor moveWithCells="1">
                  <from>
                    <xdr:col>48</xdr:col>
                    <xdr:colOff>266700</xdr:colOff>
                    <xdr:row>31</xdr:row>
                    <xdr:rowOff>152400</xdr:rowOff>
                  </from>
                  <to>
                    <xdr:col>50</xdr:col>
                    <xdr:colOff>139700</xdr:colOff>
                    <xdr:row>33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43" name="Check Box 62">
              <controlPr defaultSize="0" autoFill="0" autoLine="0" autoPict="0">
                <anchor moveWithCells="1">
                  <from>
                    <xdr:col>62</xdr:col>
                    <xdr:colOff>266700</xdr:colOff>
                    <xdr:row>31</xdr:row>
                    <xdr:rowOff>152400</xdr:rowOff>
                  </from>
                  <to>
                    <xdr:col>63</xdr:col>
                    <xdr:colOff>368300</xdr:colOff>
                    <xdr:row>33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44" name="Check Box 63">
              <controlPr defaultSize="0" autoFill="0" autoLine="0" autoPict="0">
                <anchor moveWithCells="1">
                  <from>
                    <xdr:col>62</xdr:col>
                    <xdr:colOff>266700</xdr:colOff>
                    <xdr:row>31</xdr:row>
                    <xdr:rowOff>152400</xdr:rowOff>
                  </from>
                  <to>
                    <xdr:col>63</xdr:col>
                    <xdr:colOff>368300</xdr:colOff>
                    <xdr:row>33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45" name="Check Box 64">
              <controlPr defaultSize="0" autoFill="0" autoLine="0" autoPict="0">
                <anchor moveWithCells="1">
                  <from>
                    <xdr:col>62</xdr:col>
                    <xdr:colOff>266700</xdr:colOff>
                    <xdr:row>31</xdr:row>
                    <xdr:rowOff>152400</xdr:rowOff>
                  </from>
                  <to>
                    <xdr:col>63</xdr:col>
                    <xdr:colOff>368300</xdr:colOff>
                    <xdr:row>33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46" name="Check Box 65">
              <controlPr defaultSize="0" autoFill="0" autoLine="0" autoPict="0">
                <anchor moveWithCells="1">
                  <from>
                    <xdr:col>62</xdr:col>
                    <xdr:colOff>266700</xdr:colOff>
                    <xdr:row>31</xdr:row>
                    <xdr:rowOff>152400</xdr:rowOff>
                  </from>
                  <to>
                    <xdr:col>63</xdr:col>
                    <xdr:colOff>368300</xdr:colOff>
                    <xdr:row>33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47" name="Check Box 66">
              <controlPr defaultSize="0" autoFill="0" autoLine="0" autoPict="0">
                <anchor moveWithCells="1">
                  <from>
                    <xdr:col>74</xdr:col>
                    <xdr:colOff>266700</xdr:colOff>
                    <xdr:row>31</xdr:row>
                    <xdr:rowOff>152400</xdr:rowOff>
                  </from>
                  <to>
                    <xdr:col>75</xdr:col>
                    <xdr:colOff>152400</xdr:colOff>
                    <xdr:row>33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48" name="Check Box 67">
              <controlPr defaultSize="0" autoFill="0" autoLine="0" autoPict="0">
                <anchor moveWithCells="1">
                  <from>
                    <xdr:col>74</xdr:col>
                    <xdr:colOff>266700</xdr:colOff>
                    <xdr:row>31</xdr:row>
                    <xdr:rowOff>152400</xdr:rowOff>
                  </from>
                  <to>
                    <xdr:col>75</xdr:col>
                    <xdr:colOff>152400</xdr:colOff>
                    <xdr:row>33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49" name="Check Box 68">
              <controlPr defaultSize="0" autoFill="0" autoLine="0" autoPict="0">
                <anchor moveWithCells="1">
                  <from>
                    <xdr:col>74</xdr:col>
                    <xdr:colOff>266700</xdr:colOff>
                    <xdr:row>31</xdr:row>
                    <xdr:rowOff>152400</xdr:rowOff>
                  </from>
                  <to>
                    <xdr:col>75</xdr:col>
                    <xdr:colOff>152400</xdr:colOff>
                    <xdr:row>33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50" name="Check Box 69">
              <controlPr defaultSize="0" autoFill="0" autoLine="0" autoPict="0">
                <anchor moveWithCells="1">
                  <from>
                    <xdr:col>74</xdr:col>
                    <xdr:colOff>266700</xdr:colOff>
                    <xdr:row>31</xdr:row>
                    <xdr:rowOff>152400</xdr:rowOff>
                  </from>
                  <to>
                    <xdr:col>75</xdr:col>
                    <xdr:colOff>152400</xdr:colOff>
                    <xdr:row>33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51" name="Check Box 70">
              <controlPr defaultSize="0" autoFill="0" autoLine="0" autoPict="0">
                <anchor moveWithCells="1">
                  <from>
                    <xdr:col>21</xdr:col>
                    <xdr:colOff>266700</xdr:colOff>
                    <xdr:row>37</xdr:row>
                    <xdr:rowOff>152400</xdr:rowOff>
                  </from>
                  <to>
                    <xdr:col>21</xdr:col>
                    <xdr:colOff>1358900</xdr:colOff>
                    <xdr:row>39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52" name="Check Box 71">
              <controlPr defaultSize="0" autoFill="0" autoLine="0" autoPict="0">
                <anchor moveWithCells="1">
                  <from>
                    <xdr:col>34</xdr:col>
                    <xdr:colOff>266700</xdr:colOff>
                    <xdr:row>37</xdr:row>
                    <xdr:rowOff>152400</xdr:rowOff>
                  </from>
                  <to>
                    <xdr:col>36</xdr:col>
                    <xdr:colOff>139700</xdr:colOff>
                    <xdr:row>39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53" name="Check Box 72">
              <controlPr defaultSize="0" autoFill="0" autoLine="0" autoPict="0">
                <anchor moveWithCells="1">
                  <from>
                    <xdr:col>34</xdr:col>
                    <xdr:colOff>266700</xdr:colOff>
                    <xdr:row>37</xdr:row>
                    <xdr:rowOff>152400</xdr:rowOff>
                  </from>
                  <to>
                    <xdr:col>36</xdr:col>
                    <xdr:colOff>139700</xdr:colOff>
                    <xdr:row>39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54" name="Check Box 73">
              <controlPr defaultSize="0" autoFill="0" autoLine="0" autoPict="0">
                <anchor moveWithCells="1">
                  <from>
                    <xdr:col>34</xdr:col>
                    <xdr:colOff>266700</xdr:colOff>
                    <xdr:row>37</xdr:row>
                    <xdr:rowOff>152400</xdr:rowOff>
                  </from>
                  <to>
                    <xdr:col>36</xdr:col>
                    <xdr:colOff>139700</xdr:colOff>
                    <xdr:row>39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55" name="Check Box 74">
              <controlPr defaultSize="0" autoFill="0" autoLine="0" autoPict="0">
                <anchor moveWithCells="1">
                  <from>
                    <xdr:col>34</xdr:col>
                    <xdr:colOff>266700</xdr:colOff>
                    <xdr:row>37</xdr:row>
                    <xdr:rowOff>152400</xdr:rowOff>
                  </from>
                  <to>
                    <xdr:col>36</xdr:col>
                    <xdr:colOff>139700</xdr:colOff>
                    <xdr:row>39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56" name="Check Box 75">
              <controlPr defaultSize="0" autoFill="0" autoLine="0" autoPict="0">
                <anchor moveWithCells="1">
                  <from>
                    <xdr:col>21</xdr:col>
                    <xdr:colOff>266700</xdr:colOff>
                    <xdr:row>43</xdr:row>
                    <xdr:rowOff>152400</xdr:rowOff>
                  </from>
                  <to>
                    <xdr:col>21</xdr:col>
                    <xdr:colOff>1358900</xdr:colOff>
                    <xdr:row>45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57" name="Check Box 76">
              <controlPr defaultSize="0" autoFill="0" autoLine="0" autoPict="0">
                <anchor moveWithCells="1">
                  <from>
                    <xdr:col>34</xdr:col>
                    <xdr:colOff>266700</xdr:colOff>
                    <xdr:row>43</xdr:row>
                    <xdr:rowOff>152400</xdr:rowOff>
                  </from>
                  <to>
                    <xdr:col>36</xdr:col>
                    <xdr:colOff>139700</xdr:colOff>
                    <xdr:row>45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58" name="Check Box 77">
              <controlPr defaultSize="0" autoFill="0" autoLine="0" autoPict="0">
                <anchor moveWithCells="1">
                  <from>
                    <xdr:col>34</xdr:col>
                    <xdr:colOff>266700</xdr:colOff>
                    <xdr:row>43</xdr:row>
                    <xdr:rowOff>152400</xdr:rowOff>
                  </from>
                  <to>
                    <xdr:col>36</xdr:col>
                    <xdr:colOff>139700</xdr:colOff>
                    <xdr:row>45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59" name="Check Box 78">
              <controlPr defaultSize="0" autoFill="0" autoLine="0" autoPict="0">
                <anchor moveWithCells="1">
                  <from>
                    <xdr:col>34</xdr:col>
                    <xdr:colOff>266700</xdr:colOff>
                    <xdr:row>43</xdr:row>
                    <xdr:rowOff>152400</xdr:rowOff>
                  </from>
                  <to>
                    <xdr:col>36</xdr:col>
                    <xdr:colOff>139700</xdr:colOff>
                    <xdr:row>45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60" name="Check Box 79">
              <controlPr defaultSize="0" autoFill="0" autoLine="0" autoPict="0">
                <anchor moveWithCells="1">
                  <from>
                    <xdr:col>34</xdr:col>
                    <xdr:colOff>266700</xdr:colOff>
                    <xdr:row>43</xdr:row>
                    <xdr:rowOff>152400</xdr:rowOff>
                  </from>
                  <to>
                    <xdr:col>36</xdr:col>
                    <xdr:colOff>139700</xdr:colOff>
                    <xdr:row>45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61" name="Check Box 80">
              <controlPr defaultSize="0" autoFill="0" autoLine="0" autoPict="0">
                <anchor moveWithCells="1">
                  <from>
                    <xdr:col>21</xdr:col>
                    <xdr:colOff>266700</xdr:colOff>
                    <xdr:row>55</xdr:row>
                    <xdr:rowOff>152400</xdr:rowOff>
                  </from>
                  <to>
                    <xdr:col>21</xdr:col>
                    <xdr:colOff>1358900</xdr:colOff>
                    <xdr:row>57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62" name="Check Box 81">
              <controlPr defaultSize="0" autoFill="0" autoLine="0" autoPict="0">
                <anchor moveWithCells="1">
                  <from>
                    <xdr:col>34</xdr:col>
                    <xdr:colOff>266700</xdr:colOff>
                    <xdr:row>55</xdr:row>
                    <xdr:rowOff>152400</xdr:rowOff>
                  </from>
                  <to>
                    <xdr:col>36</xdr:col>
                    <xdr:colOff>139700</xdr:colOff>
                    <xdr:row>57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63" name="Check Box 82">
              <controlPr defaultSize="0" autoFill="0" autoLine="0" autoPict="0">
                <anchor moveWithCells="1">
                  <from>
                    <xdr:col>34</xdr:col>
                    <xdr:colOff>266700</xdr:colOff>
                    <xdr:row>55</xdr:row>
                    <xdr:rowOff>152400</xdr:rowOff>
                  </from>
                  <to>
                    <xdr:col>36</xdr:col>
                    <xdr:colOff>139700</xdr:colOff>
                    <xdr:row>57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64" name="Check Box 83">
              <controlPr defaultSize="0" autoFill="0" autoLine="0" autoPict="0">
                <anchor moveWithCells="1">
                  <from>
                    <xdr:col>34</xdr:col>
                    <xdr:colOff>266700</xdr:colOff>
                    <xdr:row>55</xdr:row>
                    <xdr:rowOff>152400</xdr:rowOff>
                  </from>
                  <to>
                    <xdr:col>36</xdr:col>
                    <xdr:colOff>139700</xdr:colOff>
                    <xdr:row>57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65" name="Check Box 84">
              <controlPr defaultSize="0" autoFill="0" autoLine="0" autoPict="0">
                <anchor moveWithCells="1">
                  <from>
                    <xdr:col>34</xdr:col>
                    <xdr:colOff>266700</xdr:colOff>
                    <xdr:row>55</xdr:row>
                    <xdr:rowOff>152400</xdr:rowOff>
                  </from>
                  <to>
                    <xdr:col>36</xdr:col>
                    <xdr:colOff>139700</xdr:colOff>
                    <xdr:row>57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66" name="Check Box 85">
              <controlPr defaultSize="0" autoFill="0" autoLine="0" autoPict="0">
                <anchor moveWithCells="1">
                  <from>
                    <xdr:col>21</xdr:col>
                    <xdr:colOff>266700</xdr:colOff>
                    <xdr:row>55</xdr:row>
                    <xdr:rowOff>152400</xdr:rowOff>
                  </from>
                  <to>
                    <xdr:col>21</xdr:col>
                    <xdr:colOff>1358900</xdr:colOff>
                    <xdr:row>57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67" name="Check Box 86">
              <controlPr defaultSize="0" autoFill="0" autoLine="0" autoPict="0">
                <anchor moveWithCells="1">
                  <from>
                    <xdr:col>34</xdr:col>
                    <xdr:colOff>266700</xdr:colOff>
                    <xdr:row>55</xdr:row>
                    <xdr:rowOff>152400</xdr:rowOff>
                  </from>
                  <to>
                    <xdr:col>36</xdr:col>
                    <xdr:colOff>139700</xdr:colOff>
                    <xdr:row>57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68" name="Check Box 87">
              <controlPr defaultSize="0" autoFill="0" autoLine="0" autoPict="0">
                <anchor moveWithCells="1">
                  <from>
                    <xdr:col>48</xdr:col>
                    <xdr:colOff>266700</xdr:colOff>
                    <xdr:row>55</xdr:row>
                    <xdr:rowOff>152400</xdr:rowOff>
                  </from>
                  <to>
                    <xdr:col>50</xdr:col>
                    <xdr:colOff>139700</xdr:colOff>
                    <xdr:row>57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69" name="Check Box 88">
              <controlPr defaultSize="0" autoFill="0" autoLine="0" autoPict="0">
                <anchor moveWithCells="1">
                  <from>
                    <xdr:col>48</xdr:col>
                    <xdr:colOff>266700</xdr:colOff>
                    <xdr:row>55</xdr:row>
                    <xdr:rowOff>152400</xdr:rowOff>
                  </from>
                  <to>
                    <xdr:col>50</xdr:col>
                    <xdr:colOff>139700</xdr:colOff>
                    <xdr:row>57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70" name="Check Box 89">
              <controlPr defaultSize="0" autoFill="0" autoLine="0" autoPict="0">
                <anchor moveWithCells="1">
                  <from>
                    <xdr:col>48</xdr:col>
                    <xdr:colOff>266700</xdr:colOff>
                    <xdr:row>55</xdr:row>
                    <xdr:rowOff>152400</xdr:rowOff>
                  </from>
                  <to>
                    <xdr:col>50</xdr:col>
                    <xdr:colOff>139700</xdr:colOff>
                    <xdr:row>57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71" name="Check Box 90">
              <controlPr defaultSize="0" autoFill="0" autoLine="0" autoPict="0">
                <anchor moveWithCells="1">
                  <from>
                    <xdr:col>48</xdr:col>
                    <xdr:colOff>266700</xdr:colOff>
                    <xdr:row>55</xdr:row>
                    <xdr:rowOff>152400</xdr:rowOff>
                  </from>
                  <to>
                    <xdr:col>50</xdr:col>
                    <xdr:colOff>139700</xdr:colOff>
                    <xdr:row>57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72" name="Check Box 91">
              <controlPr defaultSize="0" autoFill="0" autoLine="0" autoPict="0">
                <anchor moveWithCells="1">
                  <from>
                    <xdr:col>21</xdr:col>
                    <xdr:colOff>266700</xdr:colOff>
                    <xdr:row>61</xdr:row>
                    <xdr:rowOff>152400</xdr:rowOff>
                  </from>
                  <to>
                    <xdr:col>21</xdr:col>
                    <xdr:colOff>1358900</xdr:colOff>
                    <xdr:row>63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73" name="Check Box 92">
              <controlPr defaultSize="0" autoFill="0" autoLine="0" autoPict="0">
                <anchor moveWithCells="1">
                  <from>
                    <xdr:col>21</xdr:col>
                    <xdr:colOff>266700</xdr:colOff>
                    <xdr:row>61</xdr:row>
                    <xdr:rowOff>152400</xdr:rowOff>
                  </from>
                  <to>
                    <xdr:col>21</xdr:col>
                    <xdr:colOff>1358900</xdr:colOff>
                    <xdr:row>63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74" name="Check Box 93">
              <controlPr defaultSize="0" autoFill="0" autoLine="0" autoPict="0">
                <anchor moveWithCells="1">
                  <from>
                    <xdr:col>34</xdr:col>
                    <xdr:colOff>266700</xdr:colOff>
                    <xdr:row>61</xdr:row>
                    <xdr:rowOff>152400</xdr:rowOff>
                  </from>
                  <to>
                    <xdr:col>36</xdr:col>
                    <xdr:colOff>139700</xdr:colOff>
                    <xdr:row>63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75" name="Check Box 94">
              <controlPr defaultSize="0" autoFill="0" autoLine="0" autoPict="0">
                <anchor moveWithCells="1">
                  <from>
                    <xdr:col>34</xdr:col>
                    <xdr:colOff>266700</xdr:colOff>
                    <xdr:row>61</xdr:row>
                    <xdr:rowOff>152400</xdr:rowOff>
                  </from>
                  <to>
                    <xdr:col>36</xdr:col>
                    <xdr:colOff>139700</xdr:colOff>
                    <xdr:row>63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76" name="Check Box 95">
              <controlPr defaultSize="0" autoFill="0" autoLine="0" autoPict="0">
                <anchor moveWithCells="1">
                  <from>
                    <xdr:col>34</xdr:col>
                    <xdr:colOff>266700</xdr:colOff>
                    <xdr:row>61</xdr:row>
                    <xdr:rowOff>152400</xdr:rowOff>
                  </from>
                  <to>
                    <xdr:col>36</xdr:col>
                    <xdr:colOff>139700</xdr:colOff>
                    <xdr:row>63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77" name="Check Box 96">
              <controlPr defaultSize="0" autoFill="0" autoLine="0" autoPict="0">
                <anchor moveWithCells="1">
                  <from>
                    <xdr:col>34</xdr:col>
                    <xdr:colOff>266700</xdr:colOff>
                    <xdr:row>61</xdr:row>
                    <xdr:rowOff>152400</xdr:rowOff>
                  </from>
                  <to>
                    <xdr:col>36</xdr:col>
                    <xdr:colOff>139700</xdr:colOff>
                    <xdr:row>63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78" name="Check Box 97">
              <controlPr defaultSize="0" autoFill="0" autoLine="0" autoPict="0">
                <anchor moveWithCells="1">
                  <from>
                    <xdr:col>34</xdr:col>
                    <xdr:colOff>266700</xdr:colOff>
                    <xdr:row>61</xdr:row>
                    <xdr:rowOff>152400</xdr:rowOff>
                  </from>
                  <to>
                    <xdr:col>36</xdr:col>
                    <xdr:colOff>139700</xdr:colOff>
                    <xdr:row>63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79" name="Check Box 98">
              <controlPr defaultSize="0" autoFill="0" autoLine="0" autoPict="0">
                <anchor moveWithCells="1">
                  <from>
                    <xdr:col>48</xdr:col>
                    <xdr:colOff>266700</xdr:colOff>
                    <xdr:row>61</xdr:row>
                    <xdr:rowOff>152400</xdr:rowOff>
                  </from>
                  <to>
                    <xdr:col>50</xdr:col>
                    <xdr:colOff>139700</xdr:colOff>
                    <xdr:row>63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80" name="Check Box 99">
              <controlPr defaultSize="0" autoFill="0" autoLine="0" autoPict="0">
                <anchor moveWithCells="1">
                  <from>
                    <xdr:col>48</xdr:col>
                    <xdr:colOff>266700</xdr:colOff>
                    <xdr:row>61</xdr:row>
                    <xdr:rowOff>152400</xdr:rowOff>
                  </from>
                  <to>
                    <xdr:col>50</xdr:col>
                    <xdr:colOff>139700</xdr:colOff>
                    <xdr:row>63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81" name="Check Box 100">
              <controlPr defaultSize="0" autoFill="0" autoLine="0" autoPict="0">
                <anchor moveWithCells="1">
                  <from>
                    <xdr:col>48</xdr:col>
                    <xdr:colOff>266700</xdr:colOff>
                    <xdr:row>61</xdr:row>
                    <xdr:rowOff>152400</xdr:rowOff>
                  </from>
                  <to>
                    <xdr:col>50</xdr:col>
                    <xdr:colOff>139700</xdr:colOff>
                    <xdr:row>63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82" name="Check Box 101">
              <controlPr defaultSize="0" autoFill="0" autoLine="0" autoPict="0">
                <anchor moveWithCells="1">
                  <from>
                    <xdr:col>48</xdr:col>
                    <xdr:colOff>266700</xdr:colOff>
                    <xdr:row>61</xdr:row>
                    <xdr:rowOff>152400</xdr:rowOff>
                  </from>
                  <to>
                    <xdr:col>50</xdr:col>
                    <xdr:colOff>139700</xdr:colOff>
                    <xdr:row>63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83" name="Check Box 102">
              <controlPr defaultSize="0" autoFill="0" autoLine="0" autoPict="0">
                <anchor moveWithCells="1">
                  <from>
                    <xdr:col>21</xdr:col>
                    <xdr:colOff>266700</xdr:colOff>
                    <xdr:row>67</xdr:row>
                    <xdr:rowOff>152400</xdr:rowOff>
                  </from>
                  <to>
                    <xdr:col>21</xdr:col>
                    <xdr:colOff>1358900</xdr:colOff>
                    <xdr:row>69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84" name="Check Box 103">
              <controlPr defaultSize="0" autoFill="0" autoLine="0" autoPict="0">
                <anchor moveWithCells="1">
                  <from>
                    <xdr:col>21</xdr:col>
                    <xdr:colOff>266700</xdr:colOff>
                    <xdr:row>67</xdr:row>
                    <xdr:rowOff>152400</xdr:rowOff>
                  </from>
                  <to>
                    <xdr:col>21</xdr:col>
                    <xdr:colOff>1358900</xdr:colOff>
                    <xdr:row>69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85" name="Check Box 104">
              <controlPr defaultSize="0" autoFill="0" autoLine="0" autoPict="0">
                <anchor moveWithCells="1">
                  <from>
                    <xdr:col>34</xdr:col>
                    <xdr:colOff>266700</xdr:colOff>
                    <xdr:row>67</xdr:row>
                    <xdr:rowOff>152400</xdr:rowOff>
                  </from>
                  <to>
                    <xdr:col>36</xdr:col>
                    <xdr:colOff>139700</xdr:colOff>
                    <xdr:row>69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86" name="Check Box 105">
              <controlPr defaultSize="0" autoFill="0" autoLine="0" autoPict="0">
                <anchor moveWithCells="1">
                  <from>
                    <xdr:col>34</xdr:col>
                    <xdr:colOff>266700</xdr:colOff>
                    <xdr:row>67</xdr:row>
                    <xdr:rowOff>152400</xdr:rowOff>
                  </from>
                  <to>
                    <xdr:col>36</xdr:col>
                    <xdr:colOff>139700</xdr:colOff>
                    <xdr:row>69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87" name="Check Box 106">
              <controlPr defaultSize="0" autoFill="0" autoLine="0" autoPict="0">
                <anchor moveWithCells="1">
                  <from>
                    <xdr:col>34</xdr:col>
                    <xdr:colOff>266700</xdr:colOff>
                    <xdr:row>67</xdr:row>
                    <xdr:rowOff>152400</xdr:rowOff>
                  </from>
                  <to>
                    <xdr:col>36</xdr:col>
                    <xdr:colOff>139700</xdr:colOff>
                    <xdr:row>69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88" name="Check Box 107">
              <controlPr defaultSize="0" autoFill="0" autoLine="0" autoPict="0">
                <anchor moveWithCells="1">
                  <from>
                    <xdr:col>34</xdr:col>
                    <xdr:colOff>266700</xdr:colOff>
                    <xdr:row>67</xdr:row>
                    <xdr:rowOff>152400</xdr:rowOff>
                  </from>
                  <to>
                    <xdr:col>36</xdr:col>
                    <xdr:colOff>139700</xdr:colOff>
                    <xdr:row>69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89" name="Check Box 108">
              <controlPr defaultSize="0" autoFill="0" autoLine="0" autoPict="0">
                <anchor moveWithCells="1">
                  <from>
                    <xdr:col>34</xdr:col>
                    <xdr:colOff>266700</xdr:colOff>
                    <xdr:row>67</xdr:row>
                    <xdr:rowOff>152400</xdr:rowOff>
                  </from>
                  <to>
                    <xdr:col>36</xdr:col>
                    <xdr:colOff>139700</xdr:colOff>
                    <xdr:row>69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90" name="Check Box 109">
              <controlPr defaultSize="0" autoFill="0" autoLine="0" autoPict="0">
                <anchor moveWithCells="1">
                  <from>
                    <xdr:col>48</xdr:col>
                    <xdr:colOff>266700</xdr:colOff>
                    <xdr:row>67</xdr:row>
                    <xdr:rowOff>152400</xdr:rowOff>
                  </from>
                  <to>
                    <xdr:col>50</xdr:col>
                    <xdr:colOff>139700</xdr:colOff>
                    <xdr:row>69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91" name="Check Box 110">
              <controlPr defaultSize="0" autoFill="0" autoLine="0" autoPict="0">
                <anchor moveWithCells="1">
                  <from>
                    <xdr:col>48</xdr:col>
                    <xdr:colOff>266700</xdr:colOff>
                    <xdr:row>67</xdr:row>
                    <xdr:rowOff>152400</xdr:rowOff>
                  </from>
                  <to>
                    <xdr:col>50</xdr:col>
                    <xdr:colOff>139700</xdr:colOff>
                    <xdr:row>69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92" name="Check Box 111">
              <controlPr defaultSize="0" autoFill="0" autoLine="0" autoPict="0">
                <anchor moveWithCells="1">
                  <from>
                    <xdr:col>48</xdr:col>
                    <xdr:colOff>266700</xdr:colOff>
                    <xdr:row>67</xdr:row>
                    <xdr:rowOff>152400</xdr:rowOff>
                  </from>
                  <to>
                    <xdr:col>50</xdr:col>
                    <xdr:colOff>139700</xdr:colOff>
                    <xdr:row>69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93" name="Check Box 112">
              <controlPr defaultSize="0" autoFill="0" autoLine="0" autoPict="0">
                <anchor moveWithCells="1">
                  <from>
                    <xdr:col>48</xdr:col>
                    <xdr:colOff>266700</xdr:colOff>
                    <xdr:row>67</xdr:row>
                    <xdr:rowOff>152400</xdr:rowOff>
                  </from>
                  <to>
                    <xdr:col>50</xdr:col>
                    <xdr:colOff>139700</xdr:colOff>
                    <xdr:row>69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94" name="Check Box 113">
              <controlPr defaultSize="0" autoFill="0" autoLine="0" autoPict="0">
                <anchor moveWithCells="1">
                  <from>
                    <xdr:col>21</xdr:col>
                    <xdr:colOff>266700</xdr:colOff>
                    <xdr:row>79</xdr:row>
                    <xdr:rowOff>152400</xdr:rowOff>
                  </from>
                  <to>
                    <xdr:col>21</xdr:col>
                    <xdr:colOff>1358900</xdr:colOff>
                    <xdr:row>81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95" name="Check Box 114">
              <controlPr defaultSize="0" autoFill="0" autoLine="0" autoPict="0">
                <anchor moveWithCells="1">
                  <from>
                    <xdr:col>21</xdr:col>
                    <xdr:colOff>266700</xdr:colOff>
                    <xdr:row>79</xdr:row>
                    <xdr:rowOff>152400</xdr:rowOff>
                  </from>
                  <to>
                    <xdr:col>21</xdr:col>
                    <xdr:colOff>1358900</xdr:colOff>
                    <xdr:row>81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96" name="Check Box 115">
              <controlPr defaultSize="0" autoFill="0" autoLine="0" autoPict="0">
                <anchor moveWithCells="1">
                  <from>
                    <xdr:col>34</xdr:col>
                    <xdr:colOff>266700</xdr:colOff>
                    <xdr:row>79</xdr:row>
                    <xdr:rowOff>152400</xdr:rowOff>
                  </from>
                  <to>
                    <xdr:col>36</xdr:col>
                    <xdr:colOff>139700</xdr:colOff>
                    <xdr:row>81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97" name="Check Box 116">
              <controlPr defaultSize="0" autoFill="0" autoLine="0" autoPict="0">
                <anchor moveWithCells="1">
                  <from>
                    <xdr:col>34</xdr:col>
                    <xdr:colOff>266700</xdr:colOff>
                    <xdr:row>79</xdr:row>
                    <xdr:rowOff>152400</xdr:rowOff>
                  </from>
                  <to>
                    <xdr:col>36</xdr:col>
                    <xdr:colOff>139700</xdr:colOff>
                    <xdr:row>81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98" name="Check Box 117">
              <controlPr defaultSize="0" autoFill="0" autoLine="0" autoPict="0">
                <anchor moveWithCells="1">
                  <from>
                    <xdr:col>34</xdr:col>
                    <xdr:colOff>266700</xdr:colOff>
                    <xdr:row>79</xdr:row>
                    <xdr:rowOff>152400</xdr:rowOff>
                  </from>
                  <to>
                    <xdr:col>36</xdr:col>
                    <xdr:colOff>139700</xdr:colOff>
                    <xdr:row>81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99" name="Check Box 118">
              <controlPr defaultSize="0" autoFill="0" autoLine="0" autoPict="0">
                <anchor moveWithCells="1">
                  <from>
                    <xdr:col>34</xdr:col>
                    <xdr:colOff>266700</xdr:colOff>
                    <xdr:row>79</xdr:row>
                    <xdr:rowOff>152400</xdr:rowOff>
                  </from>
                  <to>
                    <xdr:col>36</xdr:col>
                    <xdr:colOff>139700</xdr:colOff>
                    <xdr:row>81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100" name="Check Box 119">
              <controlPr defaultSize="0" autoFill="0" autoLine="0" autoPict="0">
                <anchor moveWithCells="1">
                  <from>
                    <xdr:col>34</xdr:col>
                    <xdr:colOff>266700</xdr:colOff>
                    <xdr:row>79</xdr:row>
                    <xdr:rowOff>152400</xdr:rowOff>
                  </from>
                  <to>
                    <xdr:col>36</xdr:col>
                    <xdr:colOff>139700</xdr:colOff>
                    <xdr:row>81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101" name="Check Box 120">
              <controlPr defaultSize="0" autoFill="0" autoLine="0" autoPict="0">
                <anchor moveWithCells="1">
                  <from>
                    <xdr:col>48</xdr:col>
                    <xdr:colOff>266700</xdr:colOff>
                    <xdr:row>79</xdr:row>
                    <xdr:rowOff>152400</xdr:rowOff>
                  </from>
                  <to>
                    <xdr:col>50</xdr:col>
                    <xdr:colOff>139700</xdr:colOff>
                    <xdr:row>81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102" name="Check Box 121">
              <controlPr defaultSize="0" autoFill="0" autoLine="0" autoPict="0">
                <anchor moveWithCells="1">
                  <from>
                    <xdr:col>48</xdr:col>
                    <xdr:colOff>266700</xdr:colOff>
                    <xdr:row>79</xdr:row>
                    <xdr:rowOff>152400</xdr:rowOff>
                  </from>
                  <to>
                    <xdr:col>50</xdr:col>
                    <xdr:colOff>139700</xdr:colOff>
                    <xdr:row>81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103" name="Check Box 122">
              <controlPr defaultSize="0" autoFill="0" autoLine="0" autoPict="0">
                <anchor moveWithCells="1">
                  <from>
                    <xdr:col>48</xdr:col>
                    <xdr:colOff>266700</xdr:colOff>
                    <xdr:row>79</xdr:row>
                    <xdr:rowOff>152400</xdr:rowOff>
                  </from>
                  <to>
                    <xdr:col>50</xdr:col>
                    <xdr:colOff>139700</xdr:colOff>
                    <xdr:row>81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104" name="Check Box 123">
              <controlPr defaultSize="0" autoFill="0" autoLine="0" autoPict="0">
                <anchor moveWithCells="1">
                  <from>
                    <xdr:col>48</xdr:col>
                    <xdr:colOff>266700</xdr:colOff>
                    <xdr:row>79</xdr:row>
                    <xdr:rowOff>152400</xdr:rowOff>
                  </from>
                  <to>
                    <xdr:col>50</xdr:col>
                    <xdr:colOff>139700</xdr:colOff>
                    <xdr:row>81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105" name="Check Box 124">
              <controlPr defaultSize="0" autoFill="0" autoLine="0" autoPict="0">
                <anchor moveWithCells="1">
                  <from>
                    <xdr:col>21</xdr:col>
                    <xdr:colOff>266700</xdr:colOff>
                    <xdr:row>85</xdr:row>
                    <xdr:rowOff>152400</xdr:rowOff>
                  </from>
                  <to>
                    <xdr:col>21</xdr:col>
                    <xdr:colOff>1358900</xdr:colOff>
                    <xdr:row>87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106" name="Check Box 125">
              <controlPr defaultSize="0" autoFill="0" autoLine="0" autoPict="0">
                <anchor moveWithCells="1">
                  <from>
                    <xdr:col>21</xdr:col>
                    <xdr:colOff>266700</xdr:colOff>
                    <xdr:row>85</xdr:row>
                    <xdr:rowOff>152400</xdr:rowOff>
                  </from>
                  <to>
                    <xdr:col>21</xdr:col>
                    <xdr:colOff>1358900</xdr:colOff>
                    <xdr:row>87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107" name="Check Box 126">
              <controlPr defaultSize="0" autoFill="0" autoLine="0" autoPict="0">
                <anchor moveWithCells="1">
                  <from>
                    <xdr:col>34</xdr:col>
                    <xdr:colOff>266700</xdr:colOff>
                    <xdr:row>85</xdr:row>
                    <xdr:rowOff>152400</xdr:rowOff>
                  </from>
                  <to>
                    <xdr:col>36</xdr:col>
                    <xdr:colOff>139700</xdr:colOff>
                    <xdr:row>87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108" name="Check Box 127">
              <controlPr defaultSize="0" autoFill="0" autoLine="0" autoPict="0">
                <anchor moveWithCells="1">
                  <from>
                    <xdr:col>34</xdr:col>
                    <xdr:colOff>266700</xdr:colOff>
                    <xdr:row>85</xdr:row>
                    <xdr:rowOff>152400</xdr:rowOff>
                  </from>
                  <to>
                    <xdr:col>36</xdr:col>
                    <xdr:colOff>139700</xdr:colOff>
                    <xdr:row>87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109" name="Check Box 128">
              <controlPr defaultSize="0" autoFill="0" autoLine="0" autoPict="0">
                <anchor moveWithCells="1">
                  <from>
                    <xdr:col>34</xdr:col>
                    <xdr:colOff>266700</xdr:colOff>
                    <xdr:row>85</xdr:row>
                    <xdr:rowOff>152400</xdr:rowOff>
                  </from>
                  <to>
                    <xdr:col>36</xdr:col>
                    <xdr:colOff>139700</xdr:colOff>
                    <xdr:row>87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110" name="Check Box 129">
              <controlPr defaultSize="0" autoFill="0" autoLine="0" autoPict="0">
                <anchor moveWithCells="1">
                  <from>
                    <xdr:col>34</xdr:col>
                    <xdr:colOff>266700</xdr:colOff>
                    <xdr:row>85</xdr:row>
                    <xdr:rowOff>152400</xdr:rowOff>
                  </from>
                  <to>
                    <xdr:col>36</xdr:col>
                    <xdr:colOff>139700</xdr:colOff>
                    <xdr:row>87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111" name="Check Box 130">
              <controlPr defaultSize="0" autoFill="0" autoLine="0" autoPict="0">
                <anchor moveWithCells="1">
                  <from>
                    <xdr:col>34</xdr:col>
                    <xdr:colOff>266700</xdr:colOff>
                    <xdr:row>85</xdr:row>
                    <xdr:rowOff>152400</xdr:rowOff>
                  </from>
                  <to>
                    <xdr:col>36</xdr:col>
                    <xdr:colOff>139700</xdr:colOff>
                    <xdr:row>87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112" name="Check Box 131">
              <controlPr defaultSize="0" autoFill="0" autoLine="0" autoPict="0">
                <anchor moveWithCells="1">
                  <from>
                    <xdr:col>48</xdr:col>
                    <xdr:colOff>266700</xdr:colOff>
                    <xdr:row>85</xdr:row>
                    <xdr:rowOff>152400</xdr:rowOff>
                  </from>
                  <to>
                    <xdr:col>50</xdr:col>
                    <xdr:colOff>139700</xdr:colOff>
                    <xdr:row>87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113" name="Check Box 132">
              <controlPr defaultSize="0" autoFill="0" autoLine="0" autoPict="0">
                <anchor moveWithCells="1">
                  <from>
                    <xdr:col>48</xdr:col>
                    <xdr:colOff>266700</xdr:colOff>
                    <xdr:row>85</xdr:row>
                    <xdr:rowOff>152400</xdr:rowOff>
                  </from>
                  <to>
                    <xdr:col>50</xdr:col>
                    <xdr:colOff>139700</xdr:colOff>
                    <xdr:row>87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114" name="Check Box 133">
              <controlPr defaultSize="0" autoFill="0" autoLine="0" autoPict="0">
                <anchor moveWithCells="1">
                  <from>
                    <xdr:col>48</xdr:col>
                    <xdr:colOff>266700</xdr:colOff>
                    <xdr:row>85</xdr:row>
                    <xdr:rowOff>152400</xdr:rowOff>
                  </from>
                  <to>
                    <xdr:col>50</xdr:col>
                    <xdr:colOff>139700</xdr:colOff>
                    <xdr:row>87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115" name="Check Box 134">
              <controlPr defaultSize="0" autoFill="0" autoLine="0" autoPict="0">
                <anchor moveWithCells="1">
                  <from>
                    <xdr:col>48</xdr:col>
                    <xdr:colOff>266700</xdr:colOff>
                    <xdr:row>85</xdr:row>
                    <xdr:rowOff>152400</xdr:rowOff>
                  </from>
                  <to>
                    <xdr:col>50</xdr:col>
                    <xdr:colOff>139700</xdr:colOff>
                    <xdr:row>87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116" name="Check Box 135">
              <controlPr defaultSize="0" autoFill="0" autoLine="0" autoPict="0">
                <anchor moveWithCells="1">
                  <from>
                    <xdr:col>21</xdr:col>
                    <xdr:colOff>266700</xdr:colOff>
                    <xdr:row>91</xdr:row>
                    <xdr:rowOff>152400</xdr:rowOff>
                  </from>
                  <to>
                    <xdr:col>21</xdr:col>
                    <xdr:colOff>1358900</xdr:colOff>
                    <xdr:row>93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117" name="Check Box 136">
              <controlPr defaultSize="0" autoFill="0" autoLine="0" autoPict="0">
                <anchor moveWithCells="1">
                  <from>
                    <xdr:col>21</xdr:col>
                    <xdr:colOff>266700</xdr:colOff>
                    <xdr:row>91</xdr:row>
                    <xdr:rowOff>152400</xdr:rowOff>
                  </from>
                  <to>
                    <xdr:col>21</xdr:col>
                    <xdr:colOff>1358900</xdr:colOff>
                    <xdr:row>93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118" name="Check Box 137">
              <controlPr defaultSize="0" autoFill="0" autoLine="0" autoPict="0">
                <anchor moveWithCells="1">
                  <from>
                    <xdr:col>21</xdr:col>
                    <xdr:colOff>266700</xdr:colOff>
                    <xdr:row>91</xdr:row>
                    <xdr:rowOff>152400</xdr:rowOff>
                  </from>
                  <to>
                    <xdr:col>21</xdr:col>
                    <xdr:colOff>1358900</xdr:colOff>
                    <xdr:row>93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119" name="Check Box 138">
              <controlPr defaultSize="0" autoFill="0" autoLine="0" autoPict="0">
                <anchor moveWithCells="1">
                  <from>
                    <xdr:col>21</xdr:col>
                    <xdr:colOff>266700</xdr:colOff>
                    <xdr:row>91</xdr:row>
                    <xdr:rowOff>152400</xdr:rowOff>
                  </from>
                  <to>
                    <xdr:col>21</xdr:col>
                    <xdr:colOff>1358900</xdr:colOff>
                    <xdr:row>93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120" name="Check Box 139">
              <controlPr defaultSize="0" autoFill="0" autoLine="0" autoPict="0">
                <anchor moveWithCells="1">
                  <from>
                    <xdr:col>21</xdr:col>
                    <xdr:colOff>266700</xdr:colOff>
                    <xdr:row>91</xdr:row>
                    <xdr:rowOff>152400</xdr:rowOff>
                  </from>
                  <to>
                    <xdr:col>21</xdr:col>
                    <xdr:colOff>1358900</xdr:colOff>
                    <xdr:row>93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121" name="Check Box 140">
              <controlPr defaultSize="0" autoFill="0" autoLine="0" autoPict="0">
                <anchor moveWithCells="1">
                  <from>
                    <xdr:col>34</xdr:col>
                    <xdr:colOff>266700</xdr:colOff>
                    <xdr:row>91</xdr:row>
                    <xdr:rowOff>152400</xdr:rowOff>
                  </from>
                  <to>
                    <xdr:col>36</xdr:col>
                    <xdr:colOff>139700</xdr:colOff>
                    <xdr:row>93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122" name="Check Box 141">
              <controlPr defaultSize="0" autoFill="0" autoLine="0" autoPict="0">
                <anchor moveWithCells="1">
                  <from>
                    <xdr:col>34</xdr:col>
                    <xdr:colOff>266700</xdr:colOff>
                    <xdr:row>91</xdr:row>
                    <xdr:rowOff>152400</xdr:rowOff>
                  </from>
                  <to>
                    <xdr:col>36</xdr:col>
                    <xdr:colOff>139700</xdr:colOff>
                    <xdr:row>93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123" name="Check Box 142">
              <controlPr defaultSize="0" autoFill="0" autoLine="0" autoPict="0">
                <anchor moveWithCells="1">
                  <from>
                    <xdr:col>34</xdr:col>
                    <xdr:colOff>266700</xdr:colOff>
                    <xdr:row>91</xdr:row>
                    <xdr:rowOff>152400</xdr:rowOff>
                  </from>
                  <to>
                    <xdr:col>36</xdr:col>
                    <xdr:colOff>139700</xdr:colOff>
                    <xdr:row>93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124" name="Check Box 143">
              <controlPr defaultSize="0" autoFill="0" autoLine="0" autoPict="0">
                <anchor moveWithCells="1">
                  <from>
                    <xdr:col>34</xdr:col>
                    <xdr:colOff>266700</xdr:colOff>
                    <xdr:row>91</xdr:row>
                    <xdr:rowOff>152400</xdr:rowOff>
                  </from>
                  <to>
                    <xdr:col>36</xdr:col>
                    <xdr:colOff>139700</xdr:colOff>
                    <xdr:row>93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25" name="Check Box 144">
              <controlPr defaultSize="0" autoFill="0" autoLine="0" autoPict="0">
                <anchor moveWithCells="1">
                  <from>
                    <xdr:col>21</xdr:col>
                    <xdr:colOff>266700</xdr:colOff>
                    <xdr:row>99</xdr:row>
                    <xdr:rowOff>152400</xdr:rowOff>
                  </from>
                  <to>
                    <xdr:col>21</xdr:col>
                    <xdr:colOff>1358900</xdr:colOff>
                    <xdr:row>101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26" name="Check Box 145">
              <controlPr defaultSize="0" autoFill="0" autoLine="0" autoPict="0">
                <anchor moveWithCells="1">
                  <from>
                    <xdr:col>21</xdr:col>
                    <xdr:colOff>266700</xdr:colOff>
                    <xdr:row>99</xdr:row>
                    <xdr:rowOff>152400</xdr:rowOff>
                  </from>
                  <to>
                    <xdr:col>21</xdr:col>
                    <xdr:colOff>1358900</xdr:colOff>
                    <xdr:row>101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27" name="Check Box 146">
              <controlPr defaultSize="0" autoFill="0" autoLine="0" autoPict="0">
                <anchor moveWithCells="1">
                  <from>
                    <xdr:col>21</xdr:col>
                    <xdr:colOff>266700</xdr:colOff>
                    <xdr:row>99</xdr:row>
                    <xdr:rowOff>152400</xdr:rowOff>
                  </from>
                  <to>
                    <xdr:col>21</xdr:col>
                    <xdr:colOff>1358900</xdr:colOff>
                    <xdr:row>101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128" name="Check Box 147">
              <controlPr defaultSize="0" autoFill="0" autoLine="0" autoPict="0">
                <anchor moveWithCells="1">
                  <from>
                    <xdr:col>21</xdr:col>
                    <xdr:colOff>266700</xdr:colOff>
                    <xdr:row>99</xdr:row>
                    <xdr:rowOff>152400</xdr:rowOff>
                  </from>
                  <to>
                    <xdr:col>21</xdr:col>
                    <xdr:colOff>1358900</xdr:colOff>
                    <xdr:row>101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29" name="Check Box 148">
              <controlPr defaultSize="0" autoFill="0" autoLine="0" autoPict="0">
                <anchor moveWithCells="1">
                  <from>
                    <xdr:col>21</xdr:col>
                    <xdr:colOff>266700</xdr:colOff>
                    <xdr:row>99</xdr:row>
                    <xdr:rowOff>152400</xdr:rowOff>
                  </from>
                  <to>
                    <xdr:col>21</xdr:col>
                    <xdr:colOff>1358900</xdr:colOff>
                    <xdr:row>101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30" name="Check Box 149">
              <controlPr defaultSize="0" autoFill="0" autoLine="0" autoPict="0">
                <anchor moveWithCells="1">
                  <from>
                    <xdr:col>34</xdr:col>
                    <xdr:colOff>266700</xdr:colOff>
                    <xdr:row>99</xdr:row>
                    <xdr:rowOff>152400</xdr:rowOff>
                  </from>
                  <to>
                    <xdr:col>36</xdr:col>
                    <xdr:colOff>139700</xdr:colOff>
                    <xdr:row>101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31" name="Check Box 150">
              <controlPr defaultSize="0" autoFill="0" autoLine="0" autoPict="0">
                <anchor moveWithCells="1">
                  <from>
                    <xdr:col>34</xdr:col>
                    <xdr:colOff>266700</xdr:colOff>
                    <xdr:row>99</xdr:row>
                    <xdr:rowOff>152400</xdr:rowOff>
                  </from>
                  <to>
                    <xdr:col>36</xdr:col>
                    <xdr:colOff>139700</xdr:colOff>
                    <xdr:row>101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32" name="Check Box 151">
              <controlPr defaultSize="0" autoFill="0" autoLine="0" autoPict="0">
                <anchor moveWithCells="1">
                  <from>
                    <xdr:col>34</xdr:col>
                    <xdr:colOff>266700</xdr:colOff>
                    <xdr:row>99</xdr:row>
                    <xdr:rowOff>152400</xdr:rowOff>
                  </from>
                  <to>
                    <xdr:col>36</xdr:col>
                    <xdr:colOff>139700</xdr:colOff>
                    <xdr:row>101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33" name="Check Box 152">
              <controlPr defaultSize="0" autoFill="0" autoLine="0" autoPict="0">
                <anchor moveWithCells="1">
                  <from>
                    <xdr:col>34</xdr:col>
                    <xdr:colOff>266700</xdr:colOff>
                    <xdr:row>99</xdr:row>
                    <xdr:rowOff>152400</xdr:rowOff>
                  </from>
                  <to>
                    <xdr:col>36</xdr:col>
                    <xdr:colOff>139700</xdr:colOff>
                    <xdr:row>101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34" name="Check Box 153">
              <controlPr defaultSize="0" autoFill="0" autoLine="0" autoPict="0">
                <anchor moveWithCells="1">
                  <from>
                    <xdr:col>21</xdr:col>
                    <xdr:colOff>266700</xdr:colOff>
                    <xdr:row>105</xdr:row>
                    <xdr:rowOff>152400</xdr:rowOff>
                  </from>
                  <to>
                    <xdr:col>21</xdr:col>
                    <xdr:colOff>1358900</xdr:colOff>
                    <xdr:row>107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135" name="Check Box 154">
              <controlPr defaultSize="0" autoFill="0" autoLine="0" autoPict="0">
                <anchor moveWithCells="1">
                  <from>
                    <xdr:col>21</xdr:col>
                    <xdr:colOff>266700</xdr:colOff>
                    <xdr:row>105</xdr:row>
                    <xdr:rowOff>152400</xdr:rowOff>
                  </from>
                  <to>
                    <xdr:col>21</xdr:col>
                    <xdr:colOff>1358900</xdr:colOff>
                    <xdr:row>107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36" name="Check Box 155">
              <controlPr defaultSize="0" autoFill="0" autoLine="0" autoPict="0">
                <anchor moveWithCells="1">
                  <from>
                    <xdr:col>21</xdr:col>
                    <xdr:colOff>266700</xdr:colOff>
                    <xdr:row>105</xdr:row>
                    <xdr:rowOff>152400</xdr:rowOff>
                  </from>
                  <to>
                    <xdr:col>21</xdr:col>
                    <xdr:colOff>1358900</xdr:colOff>
                    <xdr:row>107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137" name="Check Box 156">
              <controlPr defaultSize="0" autoFill="0" autoLine="0" autoPict="0">
                <anchor moveWithCells="1">
                  <from>
                    <xdr:col>21</xdr:col>
                    <xdr:colOff>266700</xdr:colOff>
                    <xdr:row>105</xdr:row>
                    <xdr:rowOff>152400</xdr:rowOff>
                  </from>
                  <to>
                    <xdr:col>21</xdr:col>
                    <xdr:colOff>1358900</xdr:colOff>
                    <xdr:row>107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38" name="Check Box 157">
              <controlPr defaultSize="0" autoFill="0" autoLine="0" autoPict="0">
                <anchor moveWithCells="1">
                  <from>
                    <xdr:col>21</xdr:col>
                    <xdr:colOff>266700</xdr:colOff>
                    <xdr:row>105</xdr:row>
                    <xdr:rowOff>152400</xdr:rowOff>
                  </from>
                  <to>
                    <xdr:col>21</xdr:col>
                    <xdr:colOff>1358900</xdr:colOff>
                    <xdr:row>107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39" name="Check Box 158">
              <controlPr defaultSize="0" autoFill="0" autoLine="0" autoPict="0">
                <anchor moveWithCells="1">
                  <from>
                    <xdr:col>34</xdr:col>
                    <xdr:colOff>266700</xdr:colOff>
                    <xdr:row>105</xdr:row>
                    <xdr:rowOff>152400</xdr:rowOff>
                  </from>
                  <to>
                    <xdr:col>36</xdr:col>
                    <xdr:colOff>139700</xdr:colOff>
                    <xdr:row>107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40" name="Check Box 159">
              <controlPr defaultSize="0" autoFill="0" autoLine="0" autoPict="0">
                <anchor moveWithCells="1">
                  <from>
                    <xdr:col>34</xdr:col>
                    <xdr:colOff>266700</xdr:colOff>
                    <xdr:row>105</xdr:row>
                    <xdr:rowOff>152400</xdr:rowOff>
                  </from>
                  <to>
                    <xdr:col>36</xdr:col>
                    <xdr:colOff>139700</xdr:colOff>
                    <xdr:row>107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41" name="Check Box 160">
              <controlPr defaultSize="0" autoFill="0" autoLine="0" autoPict="0">
                <anchor moveWithCells="1">
                  <from>
                    <xdr:col>34</xdr:col>
                    <xdr:colOff>266700</xdr:colOff>
                    <xdr:row>105</xdr:row>
                    <xdr:rowOff>152400</xdr:rowOff>
                  </from>
                  <to>
                    <xdr:col>36</xdr:col>
                    <xdr:colOff>139700</xdr:colOff>
                    <xdr:row>107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142" name="Check Box 161">
              <controlPr defaultSize="0" autoFill="0" autoLine="0" autoPict="0">
                <anchor moveWithCells="1">
                  <from>
                    <xdr:col>34</xdr:col>
                    <xdr:colOff>266700</xdr:colOff>
                    <xdr:row>105</xdr:row>
                    <xdr:rowOff>152400</xdr:rowOff>
                  </from>
                  <to>
                    <xdr:col>36</xdr:col>
                    <xdr:colOff>139700</xdr:colOff>
                    <xdr:row>107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143" name="Check Box 162">
              <controlPr defaultSize="0" autoFill="0" autoLine="0" autoPict="0">
                <anchor moveWithCells="1">
                  <from>
                    <xdr:col>21</xdr:col>
                    <xdr:colOff>266700</xdr:colOff>
                    <xdr:row>112</xdr:row>
                    <xdr:rowOff>152400</xdr:rowOff>
                  </from>
                  <to>
                    <xdr:col>21</xdr:col>
                    <xdr:colOff>1358900</xdr:colOff>
                    <xdr:row>114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44" name="Check Box 163">
              <controlPr defaultSize="0" autoFill="0" autoLine="0" autoPict="0">
                <anchor moveWithCells="1">
                  <from>
                    <xdr:col>21</xdr:col>
                    <xdr:colOff>266700</xdr:colOff>
                    <xdr:row>112</xdr:row>
                    <xdr:rowOff>152400</xdr:rowOff>
                  </from>
                  <to>
                    <xdr:col>21</xdr:col>
                    <xdr:colOff>1358900</xdr:colOff>
                    <xdr:row>114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145" name="Check Box 164">
              <controlPr defaultSize="0" autoFill="0" autoLine="0" autoPict="0">
                <anchor moveWithCells="1">
                  <from>
                    <xdr:col>21</xdr:col>
                    <xdr:colOff>266700</xdr:colOff>
                    <xdr:row>112</xdr:row>
                    <xdr:rowOff>152400</xdr:rowOff>
                  </from>
                  <to>
                    <xdr:col>21</xdr:col>
                    <xdr:colOff>1358900</xdr:colOff>
                    <xdr:row>114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146" name="Check Box 165">
              <controlPr defaultSize="0" autoFill="0" autoLine="0" autoPict="0">
                <anchor moveWithCells="1">
                  <from>
                    <xdr:col>21</xdr:col>
                    <xdr:colOff>266700</xdr:colOff>
                    <xdr:row>112</xdr:row>
                    <xdr:rowOff>152400</xdr:rowOff>
                  </from>
                  <to>
                    <xdr:col>21</xdr:col>
                    <xdr:colOff>1358900</xdr:colOff>
                    <xdr:row>114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147" name="Check Box 166">
              <controlPr defaultSize="0" autoFill="0" autoLine="0" autoPict="0">
                <anchor moveWithCells="1">
                  <from>
                    <xdr:col>21</xdr:col>
                    <xdr:colOff>266700</xdr:colOff>
                    <xdr:row>112</xdr:row>
                    <xdr:rowOff>152400</xdr:rowOff>
                  </from>
                  <to>
                    <xdr:col>21</xdr:col>
                    <xdr:colOff>1358900</xdr:colOff>
                    <xdr:row>114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48" name="Check Box 167">
              <controlPr defaultSize="0" autoFill="0" autoLine="0" autoPict="0">
                <anchor moveWithCells="1">
                  <from>
                    <xdr:col>34</xdr:col>
                    <xdr:colOff>266700</xdr:colOff>
                    <xdr:row>112</xdr:row>
                    <xdr:rowOff>152400</xdr:rowOff>
                  </from>
                  <to>
                    <xdr:col>36</xdr:col>
                    <xdr:colOff>139700</xdr:colOff>
                    <xdr:row>114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149" name="Check Box 168">
              <controlPr defaultSize="0" autoFill="0" autoLine="0" autoPict="0">
                <anchor moveWithCells="1">
                  <from>
                    <xdr:col>34</xdr:col>
                    <xdr:colOff>266700</xdr:colOff>
                    <xdr:row>112</xdr:row>
                    <xdr:rowOff>152400</xdr:rowOff>
                  </from>
                  <to>
                    <xdr:col>36</xdr:col>
                    <xdr:colOff>139700</xdr:colOff>
                    <xdr:row>114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150" name="Check Box 169">
              <controlPr defaultSize="0" autoFill="0" autoLine="0" autoPict="0">
                <anchor moveWithCells="1">
                  <from>
                    <xdr:col>34</xdr:col>
                    <xdr:colOff>266700</xdr:colOff>
                    <xdr:row>112</xdr:row>
                    <xdr:rowOff>152400</xdr:rowOff>
                  </from>
                  <to>
                    <xdr:col>36</xdr:col>
                    <xdr:colOff>139700</xdr:colOff>
                    <xdr:row>114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151" name="Check Box 170">
              <controlPr defaultSize="0" autoFill="0" autoLine="0" autoPict="0">
                <anchor moveWithCells="1">
                  <from>
                    <xdr:col>34</xdr:col>
                    <xdr:colOff>266700</xdr:colOff>
                    <xdr:row>112</xdr:row>
                    <xdr:rowOff>152400</xdr:rowOff>
                  </from>
                  <to>
                    <xdr:col>36</xdr:col>
                    <xdr:colOff>139700</xdr:colOff>
                    <xdr:row>114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152" name="Check Box 171">
              <controlPr defaultSize="0" autoFill="0" autoLine="0" autoPict="0">
                <anchor moveWithCells="1">
                  <from>
                    <xdr:col>21</xdr:col>
                    <xdr:colOff>266700</xdr:colOff>
                    <xdr:row>73</xdr:row>
                    <xdr:rowOff>152400</xdr:rowOff>
                  </from>
                  <to>
                    <xdr:col>21</xdr:col>
                    <xdr:colOff>1358900</xdr:colOff>
                    <xdr:row>75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153" name="Check Box 172">
              <controlPr defaultSize="0" autoFill="0" autoLine="0" autoPict="0">
                <anchor moveWithCells="1">
                  <from>
                    <xdr:col>21</xdr:col>
                    <xdr:colOff>266700</xdr:colOff>
                    <xdr:row>73</xdr:row>
                    <xdr:rowOff>152400</xdr:rowOff>
                  </from>
                  <to>
                    <xdr:col>21</xdr:col>
                    <xdr:colOff>1358900</xdr:colOff>
                    <xdr:row>75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154" name="Check Box 173">
              <controlPr defaultSize="0" autoFill="0" autoLine="0" autoPict="0">
                <anchor moveWithCells="1">
                  <from>
                    <xdr:col>34</xdr:col>
                    <xdr:colOff>266700</xdr:colOff>
                    <xdr:row>73</xdr:row>
                    <xdr:rowOff>152400</xdr:rowOff>
                  </from>
                  <to>
                    <xdr:col>36</xdr:col>
                    <xdr:colOff>139700</xdr:colOff>
                    <xdr:row>75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155" name="Check Box 174">
              <controlPr defaultSize="0" autoFill="0" autoLine="0" autoPict="0">
                <anchor moveWithCells="1">
                  <from>
                    <xdr:col>34</xdr:col>
                    <xdr:colOff>266700</xdr:colOff>
                    <xdr:row>73</xdr:row>
                    <xdr:rowOff>152400</xdr:rowOff>
                  </from>
                  <to>
                    <xdr:col>36</xdr:col>
                    <xdr:colOff>139700</xdr:colOff>
                    <xdr:row>75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156" name="Check Box 175">
              <controlPr defaultSize="0" autoFill="0" autoLine="0" autoPict="0">
                <anchor moveWithCells="1">
                  <from>
                    <xdr:col>34</xdr:col>
                    <xdr:colOff>266700</xdr:colOff>
                    <xdr:row>73</xdr:row>
                    <xdr:rowOff>152400</xdr:rowOff>
                  </from>
                  <to>
                    <xdr:col>36</xdr:col>
                    <xdr:colOff>139700</xdr:colOff>
                    <xdr:row>75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157" name="Check Box 176">
              <controlPr defaultSize="0" autoFill="0" autoLine="0" autoPict="0">
                <anchor moveWithCells="1">
                  <from>
                    <xdr:col>34</xdr:col>
                    <xdr:colOff>266700</xdr:colOff>
                    <xdr:row>73</xdr:row>
                    <xdr:rowOff>152400</xdr:rowOff>
                  </from>
                  <to>
                    <xdr:col>36</xdr:col>
                    <xdr:colOff>139700</xdr:colOff>
                    <xdr:row>75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158" name="Check Box 177">
              <controlPr defaultSize="0" autoFill="0" autoLine="0" autoPict="0">
                <anchor moveWithCells="1">
                  <from>
                    <xdr:col>34</xdr:col>
                    <xdr:colOff>266700</xdr:colOff>
                    <xdr:row>73</xdr:row>
                    <xdr:rowOff>152400</xdr:rowOff>
                  </from>
                  <to>
                    <xdr:col>36</xdr:col>
                    <xdr:colOff>139700</xdr:colOff>
                    <xdr:row>75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159" name="Check Box 178">
              <controlPr defaultSize="0" autoFill="0" autoLine="0" autoPict="0">
                <anchor moveWithCells="1">
                  <from>
                    <xdr:col>48</xdr:col>
                    <xdr:colOff>266700</xdr:colOff>
                    <xdr:row>73</xdr:row>
                    <xdr:rowOff>152400</xdr:rowOff>
                  </from>
                  <to>
                    <xdr:col>50</xdr:col>
                    <xdr:colOff>139700</xdr:colOff>
                    <xdr:row>75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160" name="Check Box 179">
              <controlPr defaultSize="0" autoFill="0" autoLine="0" autoPict="0">
                <anchor moveWithCells="1">
                  <from>
                    <xdr:col>48</xdr:col>
                    <xdr:colOff>266700</xdr:colOff>
                    <xdr:row>73</xdr:row>
                    <xdr:rowOff>152400</xdr:rowOff>
                  </from>
                  <to>
                    <xdr:col>50</xdr:col>
                    <xdr:colOff>139700</xdr:colOff>
                    <xdr:row>75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161" name="Check Box 180">
              <controlPr defaultSize="0" autoFill="0" autoLine="0" autoPict="0">
                <anchor moveWithCells="1">
                  <from>
                    <xdr:col>48</xdr:col>
                    <xdr:colOff>266700</xdr:colOff>
                    <xdr:row>73</xdr:row>
                    <xdr:rowOff>152400</xdr:rowOff>
                  </from>
                  <to>
                    <xdr:col>50</xdr:col>
                    <xdr:colOff>139700</xdr:colOff>
                    <xdr:row>75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62" name="Check Box 181">
              <controlPr defaultSize="0" autoFill="0" autoLine="0" autoPict="0">
                <anchor moveWithCells="1">
                  <from>
                    <xdr:col>48</xdr:col>
                    <xdr:colOff>266700</xdr:colOff>
                    <xdr:row>73</xdr:row>
                    <xdr:rowOff>152400</xdr:rowOff>
                  </from>
                  <to>
                    <xdr:col>50</xdr:col>
                    <xdr:colOff>139700</xdr:colOff>
                    <xdr:row>75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63" name="Check Box 186">
              <controlPr locked="0" defaultSize="0" autoFill="0" autoLine="0" autoPict="0">
                <anchor moveWithCells="1">
                  <from>
                    <xdr:col>21</xdr:col>
                    <xdr:colOff>266700</xdr:colOff>
                    <xdr:row>120</xdr:row>
                    <xdr:rowOff>152400</xdr:rowOff>
                  </from>
                  <to>
                    <xdr:col>21</xdr:col>
                    <xdr:colOff>1358900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164" name="Check Box 187">
              <controlPr defaultSize="0" autoFill="0" autoLine="0" autoPict="0">
                <anchor moveWithCells="1">
                  <from>
                    <xdr:col>34</xdr:col>
                    <xdr:colOff>266700</xdr:colOff>
                    <xdr:row>120</xdr:row>
                    <xdr:rowOff>152400</xdr:rowOff>
                  </from>
                  <to>
                    <xdr:col>36</xdr:col>
                    <xdr:colOff>139700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165" name="Check Box 188">
              <controlPr defaultSize="0" autoFill="0" autoLine="0" autoPict="0">
                <anchor moveWithCells="1">
                  <from>
                    <xdr:col>34</xdr:col>
                    <xdr:colOff>266700</xdr:colOff>
                    <xdr:row>120</xdr:row>
                    <xdr:rowOff>152400</xdr:rowOff>
                  </from>
                  <to>
                    <xdr:col>36</xdr:col>
                    <xdr:colOff>139700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166" name="Check Box 189">
              <controlPr defaultSize="0" autoFill="0" autoLine="0" autoPict="0">
                <anchor moveWithCells="1">
                  <from>
                    <xdr:col>34</xdr:col>
                    <xdr:colOff>266700</xdr:colOff>
                    <xdr:row>120</xdr:row>
                    <xdr:rowOff>152400</xdr:rowOff>
                  </from>
                  <to>
                    <xdr:col>36</xdr:col>
                    <xdr:colOff>139700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167" name="Check Box 190">
              <controlPr defaultSize="0" autoFill="0" autoLine="0" autoPict="0">
                <anchor moveWithCells="1">
                  <from>
                    <xdr:col>34</xdr:col>
                    <xdr:colOff>266700</xdr:colOff>
                    <xdr:row>120</xdr:row>
                    <xdr:rowOff>152400</xdr:rowOff>
                  </from>
                  <to>
                    <xdr:col>36</xdr:col>
                    <xdr:colOff>139700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168" name="Check Box 191">
              <controlPr defaultSize="0" autoFill="0" autoLine="0" autoPict="0">
                <anchor moveWithCells="1">
                  <from>
                    <xdr:col>48</xdr:col>
                    <xdr:colOff>266700</xdr:colOff>
                    <xdr:row>120</xdr:row>
                    <xdr:rowOff>152400</xdr:rowOff>
                  </from>
                  <to>
                    <xdr:col>50</xdr:col>
                    <xdr:colOff>139700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169" name="Check Box 192">
              <controlPr defaultSize="0" autoFill="0" autoLine="0" autoPict="0">
                <anchor moveWithCells="1">
                  <from>
                    <xdr:col>48</xdr:col>
                    <xdr:colOff>266700</xdr:colOff>
                    <xdr:row>120</xdr:row>
                    <xdr:rowOff>152400</xdr:rowOff>
                  </from>
                  <to>
                    <xdr:col>50</xdr:col>
                    <xdr:colOff>139700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170" name="Check Box 193">
              <controlPr defaultSize="0" autoFill="0" autoLine="0" autoPict="0">
                <anchor moveWithCells="1">
                  <from>
                    <xdr:col>48</xdr:col>
                    <xdr:colOff>266700</xdr:colOff>
                    <xdr:row>120</xdr:row>
                    <xdr:rowOff>152400</xdr:rowOff>
                  </from>
                  <to>
                    <xdr:col>50</xdr:col>
                    <xdr:colOff>139700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171" name="Check Box 194">
              <controlPr defaultSize="0" autoFill="0" autoLine="0" autoPict="0">
                <anchor moveWithCells="1">
                  <from>
                    <xdr:col>48</xdr:col>
                    <xdr:colOff>266700</xdr:colOff>
                    <xdr:row>120</xdr:row>
                    <xdr:rowOff>152400</xdr:rowOff>
                  </from>
                  <to>
                    <xdr:col>50</xdr:col>
                    <xdr:colOff>139700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" r:id="rId172" name="Check Box 195">
              <controlPr defaultSize="0" autoFill="0" autoLine="0" autoPict="0">
                <anchor moveWithCells="1">
                  <from>
                    <xdr:col>21</xdr:col>
                    <xdr:colOff>266700</xdr:colOff>
                    <xdr:row>127</xdr:row>
                    <xdr:rowOff>152400</xdr:rowOff>
                  </from>
                  <to>
                    <xdr:col>21</xdr:col>
                    <xdr:colOff>1358900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173" name="Check Box 196">
              <controlPr defaultSize="0" autoFill="0" autoLine="0" autoPict="0">
                <anchor moveWithCells="1">
                  <from>
                    <xdr:col>34</xdr:col>
                    <xdr:colOff>266700</xdr:colOff>
                    <xdr:row>127</xdr:row>
                    <xdr:rowOff>152400</xdr:rowOff>
                  </from>
                  <to>
                    <xdr:col>36</xdr:col>
                    <xdr:colOff>139700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174" name="Check Box 197">
              <controlPr defaultSize="0" autoFill="0" autoLine="0" autoPict="0">
                <anchor moveWithCells="1">
                  <from>
                    <xdr:col>34</xdr:col>
                    <xdr:colOff>266700</xdr:colOff>
                    <xdr:row>127</xdr:row>
                    <xdr:rowOff>152400</xdr:rowOff>
                  </from>
                  <to>
                    <xdr:col>36</xdr:col>
                    <xdr:colOff>139700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175" name="Check Box 198">
              <controlPr defaultSize="0" autoFill="0" autoLine="0" autoPict="0">
                <anchor moveWithCells="1">
                  <from>
                    <xdr:col>34</xdr:col>
                    <xdr:colOff>266700</xdr:colOff>
                    <xdr:row>127</xdr:row>
                    <xdr:rowOff>152400</xdr:rowOff>
                  </from>
                  <to>
                    <xdr:col>36</xdr:col>
                    <xdr:colOff>139700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" r:id="rId176" name="Check Box 199">
              <controlPr defaultSize="0" autoFill="0" autoLine="0" autoPict="0">
                <anchor moveWithCells="1">
                  <from>
                    <xdr:col>34</xdr:col>
                    <xdr:colOff>266700</xdr:colOff>
                    <xdr:row>127</xdr:row>
                    <xdr:rowOff>152400</xdr:rowOff>
                  </from>
                  <to>
                    <xdr:col>36</xdr:col>
                    <xdr:colOff>139700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" r:id="rId177" name="Check Box 203">
              <controlPr defaultSize="0" autoFill="0" autoLine="0" autoPict="0">
                <anchor moveWithCells="1">
                  <from>
                    <xdr:col>21</xdr:col>
                    <xdr:colOff>266700</xdr:colOff>
                    <xdr:row>134</xdr:row>
                    <xdr:rowOff>152400</xdr:rowOff>
                  </from>
                  <to>
                    <xdr:col>21</xdr:col>
                    <xdr:colOff>1358900</xdr:colOff>
                    <xdr:row>136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178" name="Check Box 204">
              <controlPr defaultSize="0" autoFill="0" autoLine="0" autoPict="0">
                <anchor moveWithCells="1">
                  <from>
                    <xdr:col>34</xdr:col>
                    <xdr:colOff>266700</xdr:colOff>
                    <xdr:row>134</xdr:row>
                    <xdr:rowOff>152400</xdr:rowOff>
                  </from>
                  <to>
                    <xdr:col>36</xdr:col>
                    <xdr:colOff>139700</xdr:colOff>
                    <xdr:row>136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179" name="Check Box 205">
              <controlPr defaultSize="0" autoFill="0" autoLine="0" autoPict="0">
                <anchor moveWithCells="1">
                  <from>
                    <xdr:col>48</xdr:col>
                    <xdr:colOff>266700</xdr:colOff>
                    <xdr:row>134</xdr:row>
                    <xdr:rowOff>152400</xdr:rowOff>
                  </from>
                  <to>
                    <xdr:col>50</xdr:col>
                    <xdr:colOff>139700</xdr:colOff>
                    <xdr:row>136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180" name="Check Box 206">
              <controlPr defaultSize="0" autoFill="0" autoLine="0" autoPict="0">
                <anchor moveWithCells="1">
                  <from>
                    <xdr:col>48</xdr:col>
                    <xdr:colOff>266700</xdr:colOff>
                    <xdr:row>134</xdr:row>
                    <xdr:rowOff>152400</xdr:rowOff>
                  </from>
                  <to>
                    <xdr:col>50</xdr:col>
                    <xdr:colOff>139700</xdr:colOff>
                    <xdr:row>136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181" name="Check Box 207">
              <controlPr defaultSize="0" autoFill="0" autoLine="0" autoPict="0">
                <anchor moveWithCells="1">
                  <from>
                    <xdr:col>48</xdr:col>
                    <xdr:colOff>266700</xdr:colOff>
                    <xdr:row>134</xdr:row>
                    <xdr:rowOff>152400</xdr:rowOff>
                  </from>
                  <to>
                    <xdr:col>50</xdr:col>
                    <xdr:colOff>139700</xdr:colOff>
                    <xdr:row>136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182" name="Check Box 208">
              <controlPr defaultSize="0" autoFill="0" autoLine="0" autoPict="0">
                <anchor moveWithCells="1">
                  <from>
                    <xdr:col>48</xdr:col>
                    <xdr:colOff>266700</xdr:colOff>
                    <xdr:row>134</xdr:row>
                    <xdr:rowOff>152400</xdr:rowOff>
                  </from>
                  <to>
                    <xdr:col>50</xdr:col>
                    <xdr:colOff>139700</xdr:colOff>
                    <xdr:row>136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183" name="Check Box 209">
              <controlPr defaultSize="0" autoFill="0" autoLine="0" autoPict="0">
                <anchor moveWithCells="1">
                  <from>
                    <xdr:col>48</xdr:col>
                    <xdr:colOff>266700</xdr:colOff>
                    <xdr:row>105</xdr:row>
                    <xdr:rowOff>152400</xdr:rowOff>
                  </from>
                  <to>
                    <xdr:col>50</xdr:col>
                    <xdr:colOff>165100</xdr:colOff>
                    <xdr:row>107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84" name="Check Box 210">
              <controlPr defaultSize="0" autoFill="0" autoLine="0" autoPict="0">
                <anchor moveWithCells="1">
                  <from>
                    <xdr:col>48</xdr:col>
                    <xdr:colOff>266700</xdr:colOff>
                    <xdr:row>105</xdr:row>
                    <xdr:rowOff>152400</xdr:rowOff>
                  </from>
                  <to>
                    <xdr:col>50</xdr:col>
                    <xdr:colOff>165100</xdr:colOff>
                    <xdr:row>107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20"/>
  <sheetViews>
    <sheetView workbookViewId="0">
      <selection activeCell="B14" sqref="B14"/>
    </sheetView>
  </sheetViews>
  <sheetFormatPr baseColWidth="10" defaultColWidth="25.5" defaultRowHeight="15"/>
  <cols>
    <col min="1" max="1" width="9.5" bestFit="1" customWidth="1"/>
    <col min="2" max="2" width="12.1640625" bestFit="1" customWidth="1"/>
    <col min="3" max="3" width="8.1640625" bestFit="1" customWidth="1"/>
    <col min="4" max="4" width="7.5" bestFit="1" customWidth="1"/>
    <col min="5" max="22" width="9.5" customWidth="1"/>
    <col min="23" max="23" width="24.5" bestFit="1" customWidth="1"/>
  </cols>
  <sheetData>
    <row r="1" spans="1:23" ht="16" thickBot="1">
      <c r="A1" s="119"/>
      <c r="B1" s="120"/>
      <c r="C1" s="120"/>
      <c r="D1" s="121"/>
      <c r="E1" s="117" t="s">
        <v>100</v>
      </c>
      <c r="F1" s="118"/>
      <c r="G1" s="117" t="s">
        <v>101</v>
      </c>
      <c r="H1" s="118"/>
      <c r="I1" s="117" t="s">
        <v>102</v>
      </c>
      <c r="J1" s="118"/>
      <c r="K1" s="117" t="s">
        <v>103</v>
      </c>
      <c r="L1" s="118"/>
      <c r="M1" s="117" t="s">
        <v>104</v>
      </c>
      <c r="N1" s="118"/>
      <c r="O1" s="117" t="s">
        <v>107</v>
      </c>
      <c r="P1" s="118"/>
      <c r="Q1" s="117" t="s">
        <v>105</v>
      </c>
      <c r="R1" s="118"/>
      <c r="S1" s="117" t="s">
        <v>106</v>
      </c>
      <c r="T1" s="118"/>
      <c r="U1" s="117" t="s">
        <v>108</v>
      </c>
      <c r="V1" s="118"/>
      <c r="W1" s="65"/>
    </row>
    <row r="2" spans="1:23" ht="44" thickBot="1">
      <c r="A2" s="61" t="s">
        <v>49</v>
      </c>
      <c r="B2" s="62" t="s">
        <v>50</v>
      </c>
      <c r="C2" s="62" t="s">
        <v>41</v>
      </c>
      <c r="D2" s="63" t="s">
        <v>37</v>
      </c>
      <c r="E2" s="61" t="s">
        <v>98</v>
      </c>
      <c r="F2" s="63" t="s">
        <v>99</v>
      </c>
      <c r="G2" s="61" t="s">
        <v>98</v>
      </c>
      <c r="H2" s="63" t="s">
        <v>99</v>
      </c>
      <c r="I2" s="61" t="s">
        <v>98</v>
      </c>
      <c r="J2" s="63" t="s">
        <v>99</v>
      </c>
      <c r="K2" s="61" t="s">
        <v>98</v>
      </c>
      <c r="L2" s="63" t="s">
        <v>99</v>
      </c>
      <c r="M2" s="61" t="s">
        <v>98</v>
      </c>
      <c r="N2" s="63" t="s">
        <v>99</v>
      </c>
      <c r="O2" s="61" t="s">
        <v>98</v>
      </c>
      <c r="P2" s="63" t="s">
        <v>99</v>
      </c>
      <c r="Q2" s="61" t="s">
        <v>98</v>
      </c>
      <c r="R2" s="63" t="s">
        <v>99</v>
      </c>
      <c r="S2" s="61" t="s">
        <v>98</v>
      </c>
      <c r="T2" s="63" t="s">
        <v>99</v>
      </c>
      <c r="U2" s="61" t="s">
        <v>98</v>
      </c>
      <c r="V2" s="63" t="s">
        <v>99</v>
      </c>
      <c r="W2" s="64" t="s">
        <v>42</v>
      </c>
    </row>
    <row r="3" spans="1:23">
      <c r="A3" s="53" t="s">
        <v>51</v>
      </c>
      <c r="B3" s="54" t="s">
        <v>52</v>
      </c>
      <c r="C3" s="55">
        <v>1</v>
      </c>
      <c r="D3" s="50" t="s">
        <v>82</v>
      </c>
      <c r="E3" s="49">
        <v>164</v>
      </c>
      <c r="F3" s="50">
        <v>1</v>
      </c>
      <c r="G3" s="49">
        <v>164</v>
      </c>
      <c r="H3" s="50">
        <v>1</v>
      </c>
      <c r="I3" s="49" t="s">
        <v>22</v>
      </c>
      <c r="J3" s="50">
        <v>1</v>
      </c>
      <c r="K3" s="49">
        <v>164</v>
      </c>
      <c r="L3" s="50">
        <v>1</v>
      </c>
      <c r="M3" s="49">
        <v>164</v>
      </c>
      <c r="N3" s="50">
        <v>1</v>
      </c>
      <c r="O3" s="49">
        <v>164</v>
      </c>
      <c r="P3" s="50">
        <v>1</v>
      </c>
      <c r="Q3" s="49">
        <v>164</v>
      </c>
      <c r="R3" s="50">
        <v>1</v>
      </c>
      <c r="S3" s="49">
        <v>152</v>
      </c>
      <c r="T3" s="50">
        <v>1</v>
      </c>
      <c r="U3" s="49" t="s">
        <v>22</v>
      </c>
      <c r="V3" s="50">
        <v>1</v>
      </c>
      <c r="W3" s="59"/>
    </row>
    <row r="4" spans="1:23">
      <c r="A4" s="53" t="s">
        <v>53</v>
      </c>
      <c r="B4" s="54" t="s">
        <v>54</v>
      </c>
      <c r="C4" s="55">
        <v>7</v>
      </c>
      <c r="D4" s="50" t="s">
        <v>83</v>
      </c>
      <c r="E4" s="49">
        <v>164</v>
      </c>
      <c r="F4" s="50">
        <v>2</v>
      </c>
      <c r="G4" s="49">
        <v>164</v>
      </c>
      <c r="H4" s="50">
        <v>2</v>
      </c>
      <c r="I4" s="49" t="s">
        <v>22</v>
      </c>
      <c r="J4" s="50">
        <v>2</v>
      </c>
      <c r="K4" s="49">
        <v>164</v>
      </c>
      <c r="L4" s="50">
        <v>1</v>
      </c>
      <c r="M4" s="49">
        <v>164</v>
      </c>
      <c r="N4" s="50">
        <v>1</v>
      </c>
      <c r="O4" s="49"/>
      <c r="P4" s="50"/>
      <c r="Q4" s="49"/>
      <c r="R4" s="50"/>
      <c r="S4" s="49"/>
      <c r="T4" s="50"/>
      <c r="U4" s="49"/>
      <c r="V4" s="50"/>
      <c r="W4" s="59"/>
    </row>
    <row r="5" spans="1:23">
      <c r="A5" s="53" t="s">
        <v>55</v>
      </c>
      <c r="B5" s="54" t="s">
        <v>56</v>
      </c>
      <c r="C5" s="55">
        <v>3</v>
      </c>
      <c r="D5" s="50" t="s">
        <v>84</v>
      </c>
      <c r="E5" s="49">
        <v>164</v>
      </c>
      <c r="F5" s="50">
        <v>2</v>
      </c>
      <c r="G5" s="49">
        <v>164</v>
      </c>
      <c r="H5" s="50">
        <v>2</v>
      </c>
      <c r="I5" s="49" t="s">
        <v>22</v>
      </c>
      <c r="J5" s="50">
        <v>2</v>
      </c>
      <c r="K5" s="49">
        <v>164</v>
      </c>
      <c r="L5" s="50">
        <v>1</v>
      </c>
      <c r="M5" s="49">
        <v>164</v>
      </c>
      <c r="N5" s="50">
        <v>1</v>
      </c>
      <c r="O5" s="49"/>
      <c r="P5" s="50"/>
      <c r="Q5" s="49"/>
      <c r="R5" s="50"/>
      <c r="S5" s="49"/>
      <c r="T5" s="50"/>
      <c r="U5" s="49"/>
      <c r="V5" s="50"/>
      <c r="W5" s="59"/>
    </row>
    <row r="6" spans="1:23">
      <c r="A6" s="53" t="s">
        <v>55</v>
      </c>
      <c r="B6" s="54" t="s">
        <v>56</v>
      </c>
      <c r="C6" s="55">
        <v>3</v>
      </c>
      <c r="D6" s="50" t="s">
        <v>84</v>
      </c>
      <c r="E6" s="49" t="s">
        <v>0</v>
      </c>
      <c r="F6" s="50">
        <v>2</v>
      </c>
      <c r="G6" s="49" t="s">
        <v>0</v>
      </c>
      <c r="H6" s="50">
        <v>2</v>
      </c>
      <c r="I6" s="49"/>
      <c r="J6" s="50"/>
      <c r="K6" s="49"/>
      <c r="L6" s="50"/>
      <c r="M6" s="49"/>
      <c r="N6" s="50"/>
      <c r="O6" s="49"/>
      <c r="P6" s="50"/>
      <c r="Q6" s="49"/>
      <c r="R6" s="50"/>
      <c r="S6" s="49"/>
      <c r="T6" s="50"/>
      <c r="U6" s="49"/>
      <c r="V6" s="50"/>
      <c r="W6" s="59"/>
    </row>
    <row r="7" spans="1:23">
      <c r="A7" s="53" t="s">
        <v>57</v>
      </c>
      <c r="B7" s="54" t="s">
        <v>58</v>
      </c>
      <c r="C7" s="55">
        <v>4</v>
      </c>
      <c r="D7" s="50" t="s">
        <v>85</v>
      </c>
      <c r="E7" s="49" t="s">
        <v>0</v>
      </c>
      <c r="F7" s="50">
        <v>2</v>
      </c>
      <c r="G7" s="49" t="s">
        <v>0</v>
      </c>
      <c r="H7" s="50">
        <v>2</v>
      </c>
      <c r="I7" s="49" t="s">
        <v>22</v>
      </c>
      <c r="J7" s="50">
        <v>2</v>
      </c>
      <c r="K7" s="49">
        <v>164</v>
      </c>
      <c r="L7" s="50">
        <v>1</v>
      </c>
      <c r="M7" s="49">
        <v>164</v>
      </c>
      <c r="N7" s="50">
        <v>1</v>
      </c>
      <c r="O7" s="49"/>
      <c r="P7" s="50"/>
      <c r="Q7" s="49"/>
      <c r="R7" s="50"/>
      <c r="S7" s="49"/>
      <c r="T7" s="50"/>
      <c r="U7" s="49"/>
      <c r="V7" s="50"/>
      <c r="W7" s="59"/>
    </row>
    <row r="8" spans="1:23">
      <c r="A8" s="53" t="s">
        <v>59</v>
      </c>
      <c r="B8" s="54" t="s">
        <v>60</v>
      </c>
      <c r="C8" s="55">
        <v>5</v>
      </c>
      <c r="D8" s="50" t="s">
        <v>86</v>
      </c>
      <c r="E8" s="49" t="s">
        <v>0</v>
      </c>
      <c r="F8" s="50">
        <v>2</v>
      </c>
      <c r="G8" s="49" t="s">
        <v>0</v>
      </c>
      <c r="H8" s="50">
        <v>2</v>
      </c>
      <c r="I8" s="49" t="s">
        <v>22</v>
      </c>
      <c r="J8" s="50">
        <v>2</v>
      </c>
      <c r="K8" s="49">
        <v>164</v>
      </c>
      <c r="L8" s="50">
        <v>1</v>
      </c>
      <c r="M8" s="49">
        <v>164</v>
      </c>
      <c r="N8" s="50">
        <v>1</v>
      </c>
      <c r="O8" s="49"/>
      <c r="P8" s="50"/>
      <c r="Q8" s="49"/>
      <c r="R8" s="50"/>
      <c r="S8" s="49"/>
      <c r="T8" s="50"/>
      <c r="U8" s="49"/>
      <c r="V8" s="50"/>
      <c r="W8" s="59"/>
    </row>
    <row r="9" spans="1:23">
      <c r="A9" s="53" t="s">
        <v>61</v>
      </c>
      <c r="B9" s="54" t="s">
        <v>62</v>
      </c>
      <c r="C9" s="55">
        <v>13</v>
      </c>
      <c r="D9" s="50" t="s">
        <v>87</v>
      </c>
      <c r="E9" s="49" t="s">
        <v>0</v>
      </c>
      <c r="F9" s="50">
        <v>2</v>
      </c>
      <c r="G9" s="49" t="s">
        <v>0</v>
      </c>
      <c r="H9" s="50">
        <v>2</v>
      </c>
      <c r="I9" s="49" t="s">
        <v>22</v>
      </c>
      <c r="J9" s="50">
        <v>2</v>
      </c>
      <c r="K9" s="49">
        <v>164</v>
      </c>
      <c r="L9" s="50">
        <v>1</v>
      </c>
      <c r="M9" s="49">
        <v>164</v>
      </c>
      <c r="N9" s="50">
        <v>1</v>
      </c>
      <c r="O9" s="49"/>
      <c r="P9" s="50"/>
      <c r="Q9" s="49"/>
      <c r="R9" s="50"/>
      <c r="S9" s="49"/>
      <c r="T9" s="50"/>
      <c r="U9" s="49"/>
      <c r="V9" s="50"/>
      <c r="W9" s="59"/>
    </row>
    <row r="10" spans="1:23">
      <c r="A10" s="53" t="s">
        <v>63</v>
      </c>
      <c r="B10" s="54" t="s">
        <v>64</v>
      </c>
      <c r="C10" s="55">
        <v>15</v>
      </c>
      <c r="D10" s="50" t="s">
        <v>88</v>
      </c>
      <c r="E10" s="49">
        <v>164</v>
      </c>
      <c r="F10" s="50">
        <v>2</v>
      </c>
      <c r="G10" s="49">
        <v>164</v>
      </c>
      <c r="H10" s="50">
        <v>2</v>
      </c>
      <c r="I10" s="49" t="s">
        <v>22</v>
      </c>
      <c r="J10" s="50">
        <v>2</v>
      </c>
      <c r="K10" s="49">
        <v>164</v>
      </c>
      <c r="L10" s="50">
        <v>1</v>
      </c>
      <c r="M10" s="49">
        <v>164</v>
      </c>
      <c r="N10" s="50">
        <v>1</v>
      </c>
      <c r="O10" s="49"/>
      <c r="P10" s="50"/>
      <c r="Q10" s="49"/>
      <c r="R10" s="50"/>
      <c r="S10" s="49"/>
      <c r="T10" s="50"/>
      <c r="U10" s="49"/>
      <c r="V10" s="50"/>
      <c r="W10" s="59"/>
    </row>
    <row r="11" spans="1:23">
      <c r="A11" s="53" t="s">
        <v>65</v>
      </c>
      <c r="B11" s="54" t="s">
        <v>66</v>
      </c>
      <c r="C11" s="55">
        <v>14</v>
      </c>
      <c r="D11" s="50" t="s">
        <v>89</v>
      </c>
      <c r="E11" s="49" t="s">
        <v>0</v>
      </c>
      <c r="F11" s="50">
        <v>2</v>
      </c>
      <c r="G11" s="49" t="s">
        <v>0</v>
      </c>
      <c r="H11" s="50">
        <v>2</v>
      </c>
      <c r="I11" s="49" t="s">
        <v>22</v>
      </c>
      <c r="J11" s="50">
        <v>2</v>
      </c>
      <c r="K11" s="49">
        <v>164</v>
      </c>
      <c r="L11" s="50">
        <v>1</v>
      </c>
      <c r="M11" s="49">
        <v>164</v>
      </c>
      <c r="N11" s="50">
        <v>1</v>
      </c>
      <c r="O11" s="49"/>
      <c r="P11" s="50"/>
      <c r="Q11" s="49"/>
      <c r="R11" s="50"/>
      <c r="S11" s="49"/>
      <c r="T11" s="50"/>
      <c r="U11" s="49"/>
      <c r="V11" s="50"/>
      <c r="W11" s="59"/>
    </row>
    <row r="12" spans="1:23">
      <c r="A12" s="53" t="s">
        <v>67</v>
      </c>
      <c r="B12" s="54" t="s">
        <v>68</v>
      </c>
      <c r="C12" s="55">
        <v>9</v>
      </c>
      <c r="D12" s="50" t="s">
        <v>90</v>
      </c>
      <c r="E12" s="49" t="s">
        <v>0</v>
      </c>
      <c r="F12" s="50">
        <v>2</v>
      </c>
      <c r="G12" s="49" t="s">
        <v>0</v>
      </c>
      <c r="H12" s="50">
        <v>2</v>
      </c>
      <c r="I12" s="49" t="s">
        <v>22</v>
      </c>
      <c r="J12" s="50">
        <v>2</v>
      </c>
      <c r="K12" s="49">
        <v>164</v>
      </c>
      <c r="L12" s="50">
        <v>1</v>
      </c>
      <c r="M12" s="49">
        <v>164</v>
      </c>
      <c r="N12" s="50">
        <v>1</v>
      </c>
      <c r="O12" s="49"/>
      <c r="P12" s="50"/>
      <c r="Q12" s="49"/>
      <c r="R12" s="50"/>
      <c r="S12" s="49"/>
      <c r="T12" s="50"/>
      <c r="U12" s="49"/>
      <c r="V12" s="50"/>
      <c r="W12" s="59"/>
    </row>
    <row r="13" spans="1:23">
      <c r="A13" s="53" t="s">
        <v>69</v>
      </c>
      <c r="B13" s="54" t="s">
        <v>109</v>
      </c>
      <c r="C13" s="55">
        <v>10</v>
      </c>
      <c r="D13" s="50" t="s">
        <v>91</v>
      </c>
      <c r="E13" s="49">
        <v>164</v>
      </c>
      <c r="F13" s="50">
        <v>2</v>
      </c>
      <c r="G13" s="49">
        <v>164</v>
      </c>
      <c r="H13" s="50">
        <v>2</v>
      </c>
      <c r="I13" s="49" t="s">
        <v>22</v>
      </c>
      <c r="J13" s="50">
        <v>2</v>
      </c>
      <c r="K13" s="49">
        <v>152</v>
      </c>
      <c r="L13" s="50">
        <v>1</v>
      </c>
      <c r="M13" s="49">
        <v>152</v>
      </c>
      <c r="N13" s="50">
        <v>1</v>
      </c>
      <c r="O13" s="49"/>
      <c r="P13" s="50"/>
      <c r="Q13" s="49"/>
      <c r="R13" s="50"/>
      <c r="S13" s="49"/>
      <c r="T13" s="50"/>
      <c r="U13" s="49"/>
      <c r="V13" s="50"/>
      <c r="W13" s="59"/>
    </row>
    <row r="14" spans="1:23">
      <c r="A14" s="53" t="s">
        <v>70</v>
      </c>
      <c r="B14" s="54" t="s">
        <v>71</v>
      </c>
      <c r="C14" s="55">
        <v>11</v>
      </c>
      <c r="D14" s="50" t="s">
        <v>92</v>
      </c>
      <c r="E14" s="49">
        <v>164</v>
      </c>
      <c r="F14" s="50">
        <v>2</v>
      </c>
      <c r="G14" s="49">
        <v>164</v>
      </c>
      <c r="H14" s="50">
        <v>2</v>
      </c>
      <c r="I14" s="49" t="s">
        <v>22</v>
      </c>
      <c r="J14" s="50">
        <v>2</v>
      </c>
      <c r="K14" s="49">
        <v>164</v>
      </c>
      <c r="L14" s="50">
        <v>1</v>
      </c>
      <c r="M14" s="49">
        <v>164</v>
      </c>
      <c r="N14" s="50">
        <v>1</v>
      </c>
      <c r="O14" s="49"/>
      <c r="P14" s="50"/>
      <c r="Q14" s="49"/>
      <c r="R14" s="50"/>
      <c r="S14" s="49"/>
      <c r="T14" s="50"/>
      <c r="U14" s="49"/>
      <c r="V14" s="50"/>
      <c r="W14" s="59"/>
    </row>
    <row r="15" spans="1:23">
      <c r="A15" s="53" t="s">
        <v>72</v>
      </c>
      <c r="B15" s="54" t="s">
        <v>73</v>
      </c>
      <c r="C15" s="55">
        <v>6</v>
      </c>
      <c r="D15" s="50" t="s">
        <v>93</v>
      </c>
      <c r="E15" s="49">
        <v>164</v>
      </c>
      <c r="F15" s="50">
        <v>2</v>
      </c>
      <c r="G15" s="49">
        <v>164</v>
      </c>
      <c r="H15" s="50">
        <v>2</v>
      </c>
      <c r="I15" s="49" t="s">
        <v>22</v>
      </c>
      <c r="J15" s="50">
        <v>2</v>
      </c>
      <c r="K15" s="49">
        <v>164</v>
      </c>
      <c r="L15" s="50">
        <v>1</v>
      </c>
      <c r="M15" s="49">
        <v>164</v>
      </c>
      <c r="N15" s="50">
        <v>1</v>
      </c>
      <c r="O15" s="49"/>
      <c r="P15" s="50"/>
      <c r="Q15" s="49"/>
      <c r="R15" s="50"/>
      <c r="S15" s="49"/>
      <c r="T15" s="50"/>
      <c r="U15" s="49"/>
      <c r="V15" s="50"/>
      <c r="W15" s="59"/>
    </row>
    <row r="16" spans="1:23">
      <c r="A16" s="53" t="s">
        <v>74</v>
      </c>
      <c r="B16" s="54" t="s">
        <v>75</v>
      </c>
      <c r="C16" s="55">
        <v>2</v>
      </c>
      <c r="D16" s="50" t="s">
        <v>94</v>
      </c>
      <c r="E16" s="49" t="s">
        <v>0</v>
      </c>
      <c r="F16" s="50">
        <v>2</v>
      </c>
      <c r="G16" s="49" t="s">
        <v>0</v>
      </c>
      <c r="H16" s="50">
        <v>2</v>
      </c>
      <c r="I16" s="49" t="s">
        <v>22</v>
      </c>
      <c r="J16" s="50">
        <v>2</v>
      </c>
      <c r="K16" s="49" t="s">
        <v>0</v>
      </c>
      <c r="L16" s="50">
        <v>1</v>
      </c>
      <c r="M16" s="49" t="s">
        <v>0</v>
      </c>
      <c r="N16" s="50">
        <v>1</v>
      </c>
      <c r="O16" s="49"/>
      <c r="P16" s="50"/>
      <c r="Q16" s="49"/>
      <c r="R16" s="50"/>
      <c r="S16" s="49"/>
      <c r="T16" s="50"/>
      <c r="U16" s="49"/>
      <c r="V16" s="50"/>
      <c r="W16" s="59"/>
    </row>
    <row r="17" spans="1:23">
      <c r="A17" s="53" t="s">
        <v>76</v>
      </c>
      <c r="B17" s="54" t="s">
        <v>77</v>
      </c>
      <c r="C17" s="55">
        <v>12</v>
      </c>
      <c r="D17" s="50" t="s">
        <v>95</v>
      </c>
      <c r="E17" s="49">
        <v>164</v>
      </c>
      <c r="F17" s="50">
        <v>2</v>
      </c>
      <c r="G17" s="49">
        <v>164</v>
      </c>
      <c r="H17" s="50">
        <v>2</v>
      </c>
      <c r="I17" s="49" t="s">
        <v>22</v>
      </c>
      <c r="J17" s="50">
        <v>2</v>
      </c>
      <c r="K17" s="49">
        <v>164</v>
      </c>
      <c r="L17" s="50">
        <v>1</v>
      </c>
      <c r="M17" s="49">
        <v>164</v>
      </c>
      <c r="N17" s="50">
        <v>1</v>
      </c>
      <c r="O17" s="49"/>
      <c r="P17" s="50"/>
      <c r="Q17" s="49"/>
      <c r="R17" s="50"/>
      <c r="S17" s="49"/>
      <c r="T17" s="50"/>
      <c r="U17" s="49"/>
      <c r="V17" s="50"/>
      <c r="W17" s="59"/>
    </row>
    <row r="18" spans="1:23">
      <c r="A18" s="53" t="s">
        <v>78</v>
      </c>
      <c r="B18" s="54" t="s">
        <v>79</v>
      </c>
      <c r="C18" s="55">
        <v>8</v>
      </c>
      <c r="D18" s="50" t="s">
        <v>96</v>
      </c>
      <c r="E18" s="49">
        <v>164</v>
      </c>
      <c r="F18" s="50">
        <v>2</v>
      </c>
      <c r="G18" s="49">
        <v>164</v>
      </c>
      <c r="H18" s="50">
        <v>2</v>
      </c>
      <c r="I18" s="49" t="s">
        <v>22</v>
      </c>
      <c r="J18" s="50">
        <v>2</v>
      </c>
      <c r="K18" s="49">
        <v>164</v>
      </c>
      <c r="L18" s="50">
        <v>1</v>
      </c>
      <c r="M18" s="49">
        <v>164</v>
      </c>
      <c r="N18" s="50">
        <v>1</v>
      </c>
      <c r="O18" s="49"/>
      <c r="P18" s="50"/>
      <c r="Q18" s="49"/>
      <c r="R18" s="50"/>
      <c r="S18" s="49"/>
      <c r="T18" s="50"/>
      <c r="U18" s="49"/>
      <c r="V18" s="50"/>
      <c r="W18" s="59"/>
    </row>
    <row r="19" spans="1:23" ht="16" thickBot="1">
      <c r="A19" s="56" t="s">
        <v>80</v>
      </c>
      <c r="B19" s="57" t="s">
        <v>81</v>
      </c>
      <c r="C19" s="58">
        <v>16</v>
      </c>
      <c r="D19" s="52" t="s">
        <v>97</v>
      </c>
      <c r="E19" s="51">
        <f t="shared" ref="E19:V19" si="0">E3</f>
        <v>164</v>
      </c>
      <c r="F19" s="52">
        <f t="shared" si="0"/>
        <v>1</v>
      </c>
      <c r="G19" s="51">
        <f t="shared" si="0"/>
        <v>164</v>
      </c>
      <c r="H19" s="52">
        <f t="shared" si="0"/>
        <v>1</v>
      </c>
      <c r="I19" s="51" t="str">
        <f t="shared" si="0"/>
        <v>JR</v>
      </c>
      <c r="J19" s="52">
        <f t="shared" si="0"/>
        <v>1</v>
      </c>
      <c r="K19" s="51">
        <f t="shared" si="0"/>
        <v>164</v>
      </c>
      <c r="L19" s="52">
        <f t="shared" si="0"/>
        <v>1</v>
      </c>
      <c r="M19" s="51">
        <f t="shared" si="0"/>
        <v>164</v>
      </c>
      <c r="N19" s="52">
        <f t="shared" si="0"/>
        <v>1</v>
      </c>
      <c r="O19" s="51">
        <f t="shared" si="0"/>
        <v>164</v>
      </c>
      <c r="P19" s="52">
        <f t="shared" si="0"/>
        <v>1</v>
      </c>
      <c r="Q19" s="51">
        <f t="shared" si="0"/>
        <v>164</v>
      </c>
      <c r="R19" s="52">
        <f t="shared" si="0"/>
        <v>1</v>
      </c>
      <c r="S19" s="51">
        <f t="shared" si="0"/>
        <v>152</v>
      </c>
      <c r="T19" s="52">
        <f t="shared" si="0"/>
        <v>1</v>
      </c>
      <c r="U19" s="51" t="str">
        <f t="shared" si="0"/>
        <v>JR</v>
      </c>
      <c r="V19" s="52">
        <f t="shared" si="0"/>
        <v>1</v>
      </c>
      <c r="W19" s="60"/>
    </row>
    <row r="20" spans="1:23">
      <c r="A20">
        <f>SUM(B20:W20)</f>
        <v>134</v>
      </c>
      <c r="F20">
        <f>SUM(F3:F19)</f>
        <v>32</v>
      </c>
      <c r="H20">
        <f>SUM(H3:H19)</f>
        <v>32</v>
      </c>
      <c r="J20">
        <f>SUM(J3:J19)</f>
        <v>30</v>
      </c>
      <c r="L20">
        <f>SUM(L3:L19)</f>
        <v>16</v>
      </c>
      <c r="N20">
        <f>SUM(N3:N19)</f>
        <v>16</v>
      </c>
      <c r="P20">
        <f>SUM(P3:P19)</f>
        <v>2</v>
      </c>
      <c r="R20">
        <f>SUM(R3:R19)</f>
        <v>2</v>
      </c>
      <c r="T20">
        <f>SUM(T3:T19)</f>
        <v>2</v>
      </c>
      <c r="V20">
        <f>SUM(V3:V19)</f>
        <v>2</v>
      </c>
    </row>
  </sheetData>
  <mergeCells count="10">
    <mergeCell ref="Q1:R1"/>
    <mergeCell ref="S1:T1"/>
    <mergeCell ref="U1:V1"/>
    <mergeCell ref="A1:D1"/>
    <mergeCell ref="E1:F1"/>
    <mergeCell ref="G1:H1"/>
    <mergeCell ref="I1:J1"/>
    <mergeCell ref="K1:L1"/>
    <mergeCell ref="M1:N1"/>
    <mergeCell ref="O1:P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PVCV</vt:lpstr>
      <vt:lpstr>Drukwerk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Gebruiker</dc:creator>
  <cp:lastModifiedBy>Microsoft Office User</cp:lastModifiedBy>
  <dcterms:created xsi:type="dcterms:W3CDTF">2019-01-24T11:01:40Z</dcterms:created>
  <dcterms:modified xsi:type="dcterms:W3CDTF">2020-07-31T11:35:22Z</dcterms:modified>
</cp:coreProperties>
</file>